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800"/>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38"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0 ЛСР РС-4 Ф-5 ПС Иглино" sheetId="35" r:id="rId13"/>
    <sheet name="9.1 ЛСР РС-14 Ф-4 ПС Иглино" sheetId="36" r:id="rId14"/>
    <sheet name="9.2 ЛСР СМВ-1 Ф-8 ПС Минзитаров" sheetId="37" r:id="rId15"/>
    <sheet name="10. Карта" sheetId="34" r:id="rId16"/>
  </sheets>
  <externalReferences>
    <externalReference r:id="rId17"/>
    <externalReference r:id="rId18"/>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эффект'!$A$1:$P$63</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C22" i="38" l="1"/>
  <c r="B15" i="38"/>
  <c r="B12" i="38" l="1"/>
  <c r="M48" i="38"/>
  <c r="L48" i="38"/>
  <c r="K48" i="38"/>
  <c r="J48" i="38"/>
  <c r="I48" i="38"/>
  <c r="H48" i="38"/>
  <c r="G48" i="38"/>
  <c r="F48" i="38"/>
  <c r="E48" i="38"/>
  <c r="D48" i="38"/>
  <c r="E45" i="38"/>
  <c r="D45" i="38"/>
  <c r="D39" i="38"/>
  <c r="E39" i="38" s="1"/>
  <c r="M34" i="38"/>
  <c r="L34" i="38"/>
  <c r="K34" i="38"/>
  <c r="J34" i="38"/>
  <c r="I34" i="38"/>
  <c r="H34" i="38"/>
  <c r="G34" i="38"/>
  <c r="F34" i="38"/>
  <c r="E34" i="38"/>
  <c r="D34" i="38"/>
  <c r="E32" i="38"/>
  <c r="E38" i="38" s="1"/>
  <c r="D32" i="38"/>
  <c r="C25" i="38"/>
  <c r="C23" i="38"/>
  <c r="D37" i="38" s="1"/>
  <c r="D35" i="38"/>
  <c r="F37" i="38" l="1"/>
  <c r="D36" i="38"/>
  <c r="E37" i="38"/>
  <c r="E36" i="38" s="1"/>
  <c r="D40" i="38"/>
  <c r="D44" i="38" s="1"/>
  <c r="D46" i="38" s="1"/>
  <c r="E35" i="38"/>
  <c r="F35" i="38"/>
  <c r="F39" i="38"/>
  <c r="C24" i="38"/>
  <c r="F32" i="38"/>
  <c r="E40" i="38" l="1"/>
  <c r="E44" i="38" s="1"/>
  <c r="E46" i="38" s="1"/>
  <c r="E49" i="38" s="1"/>
  <c r="D49" i="38"/>
  <c r="D47" i="38"/>
  <c r="F38" i="38"/>
  <c r="F36" i="38" s="1"/>
  <c r="F40" i="38" s="1"/>
  <c r="F44" i="38" s="1"/>
  <c r="F46" i="38" s="1"/>
  <c r="G32" i="38"/>
  <c r="C25" i="6"/>
  <c r="F49" i="38" l="1"/>
  <c r="E47" i="38"/>
  <c r="D50" i="38"/>
  <c r="G38" i="38"/>
  <c r="H32" i="38"/>
  <c r="G37" i="38"/>
  <c r="G35" i="38"/>
  <c r="G39" i="38"/>
  <c r="H39" i="38" s="1"/>
  <c r="B67" i="22"/>
  <c r="G36" i="38" l="1"/>
  <c r="G40" i="38" s="1"/>
  <c r="G44" i="38" s="1"/>
  <c r="G46" i="38" s="1"/>
  <c r="F47" i="38"/>
  <c r="E50" i="38"/>
  <c r="H38" i="38"/>
  <c r="I32" i="38"/>
  <c r="H37" i="38"/>
  <c r="H36" i="38" s="1"/>
  <c r="H35" i="38"/>
  <c r="B27" i="22"/>
  <c r="C24" i="15"/>
  <c r="B3" i="22"/>
  <c r="AV3" i="5"/>
  <c r="AG3" i="15"/>
  <c r="L3" i="16"/>
  <c r="AA3" i="14"/>
  <c r="S4" i="13"/>
  <c r="S3" i="12"/>
  <c r="A11" i="12"/>
  <c r="G49" i="38" l="1"/>
  <c r="I38" i="38"/>
  <c r="J32" i="38"/>
  <c r="I35" i="38"/>
  <c r="I37" i="38"/>
  <c r="G47" i="38"/>
  <c r="F50" i="38"/>
  <c r="H40" i="38"/>
  <c r="H44" i="38" s="1"/>
  <c r="H46" i="38" s="1"/>
  <c r="H49" i="38" s="1"/>
  <c r="I39" i="38"/>
  <c r="J39" i="38" s="1"/>
  <c r="AF24" i="15"/>
  <c r="L24" i="15"/>
  <c r="N24" i="15"/>
  <c r="A15" i="22"/>
  <c r="B21" i="22" s="1"/>
  <c r="I36" i="38" l="1"/>
  <c r="J38" i="38"/>
  <c r="K32" i="38"/>
  <c r="J35" i="38"/>
  <c r="J37" i="38"/>
  <c r="H47" i="38"/>
  <c r="G50" i="38"/>
  <c r="K39" i="38"/>
  <c r="I40" i="38"/>
  <c r="I44" i="38" s="1"/>
  <c r="I46" i="38" s="1"/>
  <c r="A5" i="22"/>
  <c r="A5" i="5"/>
  <c r="A4" i="15"/>
  <c r="A5" i="16"/>
  <c r="A5" i="10"/>
  <c r="A4" i="17"/>
  <c r="A5" i="6"/>
  <c r="A5" i="14"/>
  <c r="A6" i="13"/>
  <c r="A4" i="12"/>
  <c r="K38" i="38" l="1"/>
  <c r="L32" i="38"/>
  <c r="K37" i="38"/>
  <c r="K36" i="38" s="1"/>
  <c r="K35" i="38"/>
  <c r="I47" i="38"/>
  <c r="H50" i="38"/>
  <c r="I49" i="38"/>
  <c r="J36" i="38"/>
  <c r="J40" i="38" s="1"/>
  <c r="J44" i="38" s="1"/>
  <c r="J46" i="38" s="1"/>
  <c r="J49" i="38" s="1"/>
  <c r="K40" i="38" l="1"/>
  <c r="K44" i="38" s="1"/>
  <c r="K46" i="38" s="1"/>
  <c r="K49" i="38" s="1"/>
  <c r="L38" i="38"/>
  <c r="M32" i="38"/>
  <c r="L37" i="38"/>
  <c r="L35" i="38"/>
  <c r="J47" i="38"/>
  <c r="I50" i="38"/>
  <c r="L39" i="38"/>
  <c r="M39" i="38" s="1"/>
  <c r="A15" i="5"/>
  <c r="L36" i="38" l="1"/>
  <c r="L40" i="38" s="1"/>
  <c r="L44" i="38" s="1"/>
  <c r="L46" i="38" s="1"/>
  <c r="M38" i="38"/>
  <c r="M35" i="38"/>
  <c r="M37" i="38"/>
  <c r="M36" i="38" s="1"/>
  <c r="K47" i="38"/>
  <c r="J50" i="38"/>
  <c r="D27" i="15"/>
  <c r="AG27" i="15" s="1"/>
  <c r="M40" i="38" l="1"/>
  <c r="M44" i="38" s="1"/>
  <c r="M46" i="38" s="1"/>
  <c r="M49" i="38" s="1"/>
  <c r="L47" i="38"/>
  <c r="K50" i="38"/>
  <c r="L49" i="38"/>
  <c r="D53" i="38" s="1"/>
  <c r="D54" i="38"/>
  <c r="D24" i="15"/>
  <c r="AG24" i="15" s="1"/>
  <c r="C27" i="15"/>
  <c r="A12" i="22"/>
  <c r="A12" i="5"/>
  <c r="A11" i="15"/>
  <c r="A12" i="16"/>
  <c r="A12" i="10"/>
  <c r="A11" i="17"/>
  <c r="A12" i="6"/>
  <c r="E12" i="14"/>
  <c r="A13" i="13"/>
  <c r="A14" i="15"/>
  <c r="A15" i="16"/>
  <c r="A15" i="10"/>
  <c r="A14" i="17"/>
  <c r="A15" i="6"/>
  <c r="E15" i="14"/>
  <c r="A16" i="13"/>
  <c r="A14" i="12"/>
  <c r="M47" i="38" l="1"/>
  <c r="L50" i="38"/>
  <c r="AF27" i="15"/>
  <c r="N27" i="15"/>
  <c r="L27"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55" i="38" l="1"/>
  <c r="M50" i="38"/>
  <c r="D56" i="38" s="1"/>
</calcChain>
</file>

<file path=xl/sharedStrings.xml><?xml version="1.0" encoding="utf-8"?>
<sst xmlns="http://schemas.openxmlformats.org/spreadsheetml/2006/main" count="3663" uniqueCount="838">
  <si>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</si>
  <si>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</si>
  <si>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</si>
  <si>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</si>
  <si>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</si>
  <si>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</si>
  <si>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</si>
  <si>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</si>
  <si>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</si>
  <si>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</si>
  <si>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</si>
  <si>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</si>
  <si>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</si>
  <si>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</si>
  <si>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</si>
  <si>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</si>
  <si>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</si>
  <si>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</si>
  <si>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</si>
  <si>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</si>
  <si>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</si>
  <si>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</si>
  <si>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</si>
  <si>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</si>
  <si>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</si>
  <si>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</si>
  <si>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</si>
  <si>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</si>
  <si>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</si>
  <si>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</si>
  <si>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</si>
  <si>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</si>
  <si>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</si>
  <si>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</si>
  <si>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</si>
  <si>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</si>
  <si>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</si>
  <si>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</si>
  <si>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</si>
  <si>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</si>
  <si>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</si>
  <si>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</si>
  <si>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</si>
  <si>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</si>
  <si>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</si>
  <si>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</si>
  <si>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</si>
  <si>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</si>
  <si>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</si>
  <si>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</si>
  <si>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</si>
  <si>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</si>
  <si>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</si>
  <si>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</si>
  <si>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</si>
  <si>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</si>
  <si>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</si>
  <si>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</si>
  <si>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</si>
  <si>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</si>
  <si>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</si>
  <si>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</si>
  <si>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</si>
  <si>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</si>
  <si>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</si>
  <si>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</si>
  <si>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</si>
  <si>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</si>
  <si>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</si>
  <si>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</si>
  <si>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</si>
  <si>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</si>
  <si>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</si>
  <si>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</si>
  <si>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</si>
  <si>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</si>
  <si>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</si>
  <si>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</si>
  <si>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</si>
  <si>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</si>
  <si>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</si>
  <si>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</si>
  <si>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</si>
  <si>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</si>
  <si>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</si>
  <si>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</si>
  <si>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</si>
  <si>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</si>
  <si>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</si>
  <si>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</si>
  <si>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</si>
  <si>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</si>
  <si>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</si>
  <si>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</si>
  <si>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</si>
  <si>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</si>
  <si>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</si>
  <si>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</si>
  <si>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</si>
  <si>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</si>
  <si>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</si>
  <si>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</si>
  <si>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</si>
  <si>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</si>
  <si>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</si>
  <si>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</si>
  <si>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</si>
  <si>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</si>
  <si>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</si>
  <si>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</si>
  <si>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</si>
  <si>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</si>
  <si>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</si>
  <si>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</si>
  <si>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</si>
  <si>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</si>
  <si>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</si>
  <si>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</si>
  <si>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</si>
  <si>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</si>
  <si>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</si>
  <si>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</si>
  <si>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</si>
  <si>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</si>
  <si>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</si>
  <si>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</si>
  <si>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</si>
  <si>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</si>
  <si>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</si>
  <si>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</si>
  <si>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</si>
  <si>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</si>
  <si>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</si>
  <si>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</si>
  <si>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</si>
  <si>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</si>
  <si>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</si>
  <si>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</si>
  <si>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</si>
  <si>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</si>
  <si>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</si>
  <si>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</si>
  <si>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</si>
  <si>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</si>
  <si>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</si>
  <si>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</si>
  <si>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</si>
  <si>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</si>
  <si>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</si>
  <si>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</si>
  <si>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</si>
  <si>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</si>
  <si>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</si>
  <si>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</si>
  <si>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</si>
  <si>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</si>
  <si>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</si>
  <si>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</si>
  <si>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</si>
  <si>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</si>
  <si>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</si>
  <si>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</si>
  <si>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</si>
  <si>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</si>
  <si>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</si>
  <si>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</si>
  <si>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</si>
  <si>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</si>
  <si>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</si>
  <si>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</si>
  <si>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</si>
  <si>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</si>
  <si>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</si>
  <si>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</si>
  <si>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</si>
  <si>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</si>
  <si>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</si>
  <si>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</si>
  <si>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</si>
  <si>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</si>
  <si>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</si>
  <si>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</si>
  <si>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</si>
  <si>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</si>
  <si>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</si>
  <si>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</si>
  <si>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</si>
  <si>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</si>
  <si>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</si>
  <si>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</si>
  <si>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</si>
  <si>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</si>
  <si>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</si>
  <si>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</si>
  <si>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</si>
  <si>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</si>
  <si>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</si>
  <si>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</si>
  <si>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</si>
  <si>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</si>
  <si>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</si>
  <si>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</si>
  <si>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</si>
  <si>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</si>
  <si>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</si>
  <si>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</si>
  <si>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</si>
  <si>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</si>
  <si>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</si>
  <si>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</si>
  <si>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</si>
  <si>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</si>
  <si>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</si>
  <si>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</si>
  <si>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</si>
  <si>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</si>
  <si>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</si>
  <si>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</si>
  <si>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</si>
  <si>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</si>
  <si>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</si>
  <si>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</si>
  <si>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</si>
  <si>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</si>
  <si>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</si>
  <si>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</si>
  <si>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</si>
  <si>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</si>
  <si>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</si>
  <si>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</si>
  <si>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</si>
  <si>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</si>
  <si>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</si>
  <si>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</si>
  <si>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</si>
  <si>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</si>
  <si>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</si>
  <si>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</si>
  <si>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</si>
  <si>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</si>
  <si>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</si>
  <si>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</si>
  <si>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</si>
  <si>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</si>
  <si>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</si>
  <si>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</si>
  <si>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</si>
  <si>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</si>
  <si>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</si>
  <si>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</si>
  <si>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</si>
  <si>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</si>
  <si>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</si>
  <si>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</si>
  <si>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</si>
  <si>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</si>
  <si>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</si>
  <si>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</si>
  <si>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</si>
  <si>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</si>
  <si>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</si>
  <si>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</si>
  <si>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</si>
  <si>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</si>
  <si>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</si>
  <si>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</si>
  <si>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</si>
  <si>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</si>
  <si>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</si>
  <si>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</si>
  <si>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</si>
  <si>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</si>
  <si>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</si>
  <si>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</si>
  <si>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</si>
  <si>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</si>
  <si>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</si>
  <si>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</si>
  <si>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</si>
  <si>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</si>
  <si>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</si>
  <si>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</si>
  <si>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</si>
  <si>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</si>
  <si>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</si>
  <si>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</si>
  <si>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</si>
  <si>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</si>
  <si>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</si>
  <si>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</si>
  <si>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</si>
  <si>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</si>
  <si>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</si>
  <si>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</si>
  <si>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</si>
  <si>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</si>
  <si>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</si>
  <si>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</si>
  <si>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</si>
  <si>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</si>
  <si>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</si>
  <si>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</si>
  <si>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</si>
  <si>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</si>
  <si>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</si>
  <si>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</si>
  <si>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</si>
  <si>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</si>
  <si>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</si>
  <si>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</si>
  <si>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</si>
  <si>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</si>
  <si>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</si>
  <si>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</si>
  <si>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</si>
  <si>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</si>
  <si>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</si>
  <si>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</si>
  <si>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</si>
  <si>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</si>
  <si>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</si>
  <si>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</si>
  <si>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</si>
  <si>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</si>
  <si>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</si>
  <si>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</si>
  <si>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</si>
  <si>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</si>
  <si>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</si>
  <si>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</si>
  <si>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</si>
  <si>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</si>
  <si>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</si>
  <si>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</si>
  <si>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</si>
  <si>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</si>
  <si>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</si>
  <si>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</si>
  <si>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</si>
  <si>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</si>
  <si>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</si>
  <si>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</si>
  <si>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</si>
  <si>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</si>
  <si>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</si>
  <si>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</si>
  <si>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</si>
  <si>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</si>
  <si>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</si>
  <si>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</si>
  <si>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</si>
  <si>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</si>
  <si>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</si>
  <si>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</si>
  <si>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</si>
  <si>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</si>
  <si>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</si>
  <si>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</si>
  <si>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</si>
  <si>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</si>
  <si>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</si>
  <si>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</si>
  <si>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</si>
  <si>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</si>
  <si>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</si>
  <si>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</si>
  <si>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</si>
  <si>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</si>
  <si>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</si>
  <si>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</si>
  <si>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</si>
  <si>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</si>
  <si>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</si>
  <si>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</si>
  <si>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</si>
  <si>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</si>
  <si>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</si>
  <si>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</si>
  <si>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</si>
  <si>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</si>
  <si>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</si>
  <si>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</si>
  <si>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</si>
  <si>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</si>
  <si>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</si>
  <si>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</si>
  <si>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</si>
  <si>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</si>
  <si>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</si>
  <si>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</si>
  <si>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</si>
  <si>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</si>
  <si>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</si>
  <si>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</si>
  <si>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</si>
  <si>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</si>
  <si>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</si>
  <si>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</si>
  <si>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</si>
  <si>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</si>
  <si>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</si>
  <si>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</si>
  <si>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</si>
  <si>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</si>
  <si>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</si>
  <si>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</si>
  <si>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</si>
  <si>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</si>
  <si>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</si>
  <si>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</si>
  <si>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</si>
  <si>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</si>
  <si>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</si>
  <si>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</si>
  <si>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</si>
  <si>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</si>
  <si>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</si>
  <si>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</si>
  <si>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</si>
  <si>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</si>
  <si>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</si>
  <si>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</si>
  <si>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</si>
  <si>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</si>
  <si>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</si>
  <si>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</si>
  <si>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</si>
  <si>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</si>
  <si>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</si>
  <si>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</si>
  <si>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</si>
  <si>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</si>
  <si>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</si>
  <si>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</si>
  <si>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</si>
  <si>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от «05» мая 2016 г. №380</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</si>
  <si>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</si>
  <si>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Увеличение эффективности инвестиционной деятельности</t>
  </si>
  <si>
    <t>Реконструкция</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</si>
  <si>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</si>
  <si>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</si>
  <si>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</si>
  <si>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ГУП "РЭС"</t>
  </si>
  <si>
    <t>2023 год</t>
  </si>
  <si>
    <t>2024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</si>
  <si>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</si>
  <si>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2025 год</t>
  </si>
  <si>
    <t>2022 г.</t>
  </si>
  <si>
    <t>Планируемая дата начала 2022г.</t>
  </si>
  <si>
    <t>2026 год</t>
  </si>
  <si>
    <t xml:space="preserve"> по состоянию на 01.01.2022 года </t>
  </si>
  <si>
    <t xml:space="preserve">по состоянию на 01.01.2023 года </t>
  </si>
  <si>
    <t>Факт 2021 года</t>
  </si>
  <si>
    <t>Год раскрытия информации:  2022 год</t>
  </si>
  <si>
    <t>2022</t>
  </si>
  <si>
    <t>III</t>
  </si>
  <si>
    <t>Сметная стоимость проекта в ценах  2022 года с НДС, млн. руб.</t>
  </si>
  <si>
    <t>объем заключенного договора в ценах 2022 года с НДС, млн. руб.</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</si>
  <si>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</si>
  <si>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</si>
  <si>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Производство работ осуществляется в стесненных условиях населенных пунктов ОЗП=1,15; ЭМ=1,15 к расх.; ЗПМ=1,15; ТЗ=1,15; ТЗМ=1,15</t>
  </si>
  <si>
    <t>ОТ</t>
  </si>
  <si>
    <t>ЗТ</t>
  </si>
  <si>
    <t>Итого по расценке</t>
  </si>
  <si>
    <t>ФОТ</t>
  </si>
  <si>
    <t>Всего по позиции</t>
  </si>
  <si>
    <t>ЭМ</t>
  </si>
  <si>
    <t>в т.ч. ОТм</t>
  </si>
  <si>
    <t>М</t>
  </si>
  <si>
    <t>ЗТм</t>
  </si>
  <si>
    <t>Объем=1 / 100</t>
  </si>
  <si>
    <t>НР Линии электропередачи</t>
  </si>
  <si>
    <t>СП Линии электропередачи</t>
  </si>
  <si>
    <t>НР Электротехнические установки на других объектах</t>
  </si>
  <si>
    <t>СП Электротехнические установки на других объектах</t>
  </si>
  <si>
    <t>НР Погрузо-разгрузочные работы</t>
  </si>
  <si>
    <t>СП Погрузо-разгрузочные работы</t>
  </si>
  <si>
    <t>Установка разъединителей: с помощью механизмов</t>
  </si>
  <si>
    <t>Разработка грунта вручную в траншеях глубиной до 2 м без креплений с откосами, группа грунтов: 2</t>
  </si>
  <si>
    <t>НР Земляные работы, выполняемые ручным способом</t>
  </si>
  <si>
    <t>СП Земляные работы, выполняемые ручным способом</t>
  </si>
  <si>
    <t>Устройство заземления опор ВЛ и подстанций</t>
  </si>
  <si>
    <t>Засыпка вручную траншей, пазух котлованов и ям, группа грунтов: 1</t>
  </si>
  <si>
    <t>Заземление разъединителя</t>
  </si>
  <si>
    <t>Забивка вертикальных заземлителей вручную на глубину до 3 м</t>
  </si>
  <si>
    <t>Кронштейн РА-1 для установки разъединителя (тип РЛНД) на воздушных ЛЭП 6-10 кВ</t>
  </si>
  <si>
    <t>Кронштейн РА-2 для установки разъединителя (тип РЛНД) на воздушных ЛЭП 6-10 кВ</t>
  </si>
  <si>
    <t>Изоляторы линейные штыревые высоковольтные ШФ 20-Г</t>
  </si>
  <si>
    <t>Колпачки: изолирующие</t>
  </si>
  <si>
    <t>Объем=3 / 100</t>
  </si>
  <si>
    <t>Заготовительно-складские расходы для оборудования - 1,2% ПЗ=1,2% (ОЗП=1,2%; ЭМ=1,2%; МАТ=1,2%)</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</si>
  <si>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</si>
  <si>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</si>
  <si>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НР Пусконаладочные работы: 'вхолостую' - 80%, 'под нагрузкой' - 20%</t>
  </si>
  <si>
    <t>СП Пусконаладочные работы: 'вхолостую' - 80%, 'под нагрузкой' - 20%</t>
  </si>
  <si>
    <t>Измерение сопротивления растеканию тока: заземлителя</t>
  </si>
  <si>
    <t>Фазировка электрической линии или трансформатора с сетью напряжением: свыше 1 кВ</t>
  </si>
  <si>
    <t>Испытание цепи вторичной коммутации</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</si>
  <si>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</si>
  <si>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</si>
  <si>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</si>
  <si>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</si>
  <si>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</si>
  <si>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</si>
  <si>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</si>
  <si>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</si>
  <si>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</si>
  <si>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</si>
  <si>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</si>
  <si>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</si>
  <si>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</si>
  <si>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</si>
  <si>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</si>
  <si>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</si>
  <si>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</si>
  <si>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</si>
  <si>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</si>
  <si>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</si>
  <si>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</si>
  <si>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</si>
  <si>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</si>
  <si>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</si>
  <si>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</si>
  <si>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</si>
  <si>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</si>
  <si>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Производство работ в зимнее время 3,2%</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</si>
  <si>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</si>
  <si>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</si>
  <si>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</si>
  <si>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</si>
  <si>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</si>
  <si>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ГУП "РЭС" РБ</t>
  </si>
  <si>
    <t>Иглинский р-н</t>
  </si>
  <si>
    <t>Реклоузер</t>
  </si>
  <si>
    <t>РБ, Иглинский р-н,</t>
  </si>
  <si>
    <t>Установка реклоузера на ВЛ-10 кВ Ф-4,Ф-5 ПС Иглино, Ф-8 ПС Минзитарово, (3 шт.)</t>
  </si>
  <si>
    <t>L_ 2022_14_Ц_7</t>
  </si>
  <si>
    <t>Ф-4 ПС Иглино
Ф-5 ПС Иглино
Ф-8 ПС Минзитарово</t>
  </si>
  <si>
    <t>Приложение № 2</t>
  </si>
  <si>
    <t>Утверждено приказом № 421 от 4 августа 2020 г. Минстроя РФ</t>
  </si>
  <si>
    <t>СОГЛАСОВАНО:</t>
  </si>
  <si>
    <t>УТВЕРЖДАЮ:</t>
  </si>
  <si>
    <t>"_____" ________________ 2022 года</t>
  </si>
  <si>
    <t xml:space="preserve">Наименование редакции сметных нормативов  </t>
  </si>
  <si>
    <t>Наименование программного продукта</t>
  </si>
  <si>
    <t>"ГРАНД-Смета 2021"</t>
  </si>
  <si>
    <t>Установка реклоузера на ВЛ-10 кВ Ф-4, Ф-5 ПС Иглино, Ф-8 ПС Минзитарово, (3 шт.)</t>
  </si>
  <si>
    <t>(наименование стройки)</t>
  </si>
  <si>
    <t>(наименование объекта капитального строительства)</t>
  </si>
  <si>
    <t xml:space="preserve">ЛОКАЛЬНЫЙ СМЕТНЫЙ РАСЧЕТ (СМЕТА) № </t>
  </si>
  <si>
    <t xml:space="preserve">РС-4 Ф-5 ПС Иглино </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</si>
  <si>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</si>
  <si>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</si>
  <si>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</si>
  <si>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</si>
  <si>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</si>
  <si>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</si>
  <si>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</si>
  <si>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</si>
  <si>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(286,6)</t>
  </si>
  <si>
    <t>тыс.руб.</t>
  </si>
  <si>
    <t>в том числе:</t>
  </si>
  <si>
    <t>строительных работ</t>
  </si>
  <si>
    <t>(38,08)</t>
  </si>
  <si>
    <t>Средства на оплату труда рабочих</t>
  </si>
  <si>
    <t>(3,26)</t>
  </si>
  <si>
    <t>монтажных работ</t>
  </si>
  <si>
    <t>(1,6)</t>
  </si>
  <si>
    <t>Нормативные затраты труда рабочих</t>
  </si>
  <si>
    <t>чел.час.</t>
  </si>
  <si>
    <t>оборудования</t>
  </si>
  <si>
    <t>(175,43)</t>
  </si>
  <si>
    <t>Нормативные затраты труда машинистов</t>
  </si>
  <si>
    <t>прочих затрат</t>
  </si>
  <si>
    <t>(2,38)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</si>
  <si>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</si>
  <si>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</si>
  <si>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</si>
  <si>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</si>
  <si>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</si>
  <si>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</si>
  <si>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</si>
  <si>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</si>
  <si>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</si>
  <si>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</si>
  <si>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</si>
  <si>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</si>
  <si>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Монтаж</t>
  </si>
  <si>
    <t>ТЕР33-04-016-02</t>
  </si>
  <si>
    <t>Развозка конструкций и материалов опор ВЛ 0,38-10 кВ по трассе: одностоечных железобетонных опор</t>
  </si>
  <si>
    <t>1 опора</t>
  </si>
  <si>
    <t>Объем=2*1+1*2</t>
  </si>
  <si>
    <t>Приказ от 04.08.2020 № 421/пр прил.10 табл.1 п.4</t>
  </si>
  <si>
    <t>Приказ от 04.08.2020 № 421/пр прил.10 табл.1 п.5</t>
  </si>
  <si>
    <t>чел.-ч</t>
  </si>
  <si>
    <t>Приказ Минстроя России № 812/пр от 21.12.2020 Прил. п.27</t>
  </si>
  <si>
    <t>%</t>
  </si>
  <si>
    <t>Приказ Минстроя России № 774/пр от 11.12.2020 Прил. п.27</t>
  </si>
  <si>
    <t>ТЕР33-04-016-05</t>
  </si>
  <si>
    <t>Развозка конструкций и материалов опор ВЛ 0,38-10 кВ по трассе: материалов оснастки одностоечных опор</t>
  </si>
  <si>
    <t>ТЕР33-04-016-06</t>
  </si>
  <si>
    <t>Развозка конструкций и материалов опор ВЛ 0,38-10 кВ по трассе: материалов оснастки сложных опор</t>
  </si>
  <si>
    <t>ТЕР33-04-003-01</t>
  </si>
  <si>
    <t>Установка железобетонных опор ВЛ 0,38; 6-10 кВ с траверсами без приставок: одностоечных</t>
  </si>
  <si>
    <t>ТЕР33-04-003-02</t>
  </si>
  <si>
    <t>Установка железобетонных опор ВЛ 0,38; 6-10 кВ с траверсами без приставок: одностоечных с одним подкосом</t>
  </si>
  <si>
    <t>ТЕР33-04-009-06</t>
  </si>
  <si>
    <t>Подвеска проводов ВЛ 6-10 кВ в населенной местности сечением: свыше 35 мм2 с помощью механизмов</t>
  </si>
  <si>
    <t>1 км линии (3 провода) при 10 опорах</t>
  </si>
  <si>
    <t>Объем=300/3/1000</t>
  </si>
  <si>
    <t>ТЕР33-03-004-02</t>
  </si>
  <si>
    <t>1 заземлитель</t>
  </si>
  <si>
    <t>ТССЦпг01-01-01-003</t>
  </si>
  <si>
    <t>Погрузочные работы при автомобильных перевозках: изделий из сборного железобетона, бетона, керамзитобетона массой до 3 т</t>
  </si>
  <si>
    <t>1 т груза</t>
  </si>
  <si>
    <t>Объем=(1125*4)/1000</t>
  </si>
  <si>
    <t>ТССЦпг01-01-02-003</t>
  </si>
  <si>
    <t>Разгрузочные работы при автомобильных перевозках: изделий из сборного железобетона, бетона, керамзитобетона массой до 3 т</t>
  </si>
  <si>
    <t>ТССЦпг01-01-01-015</t>
  </si>
  <si>
    <t>Погрузочные работы при автомобильных перевозках: металлических конструкций массой до 1 т</t>
  </si>
  <si>
    <t>Объем=300/1000*282/1000</t>
  </si>
  <si>
    <t>ТССЦпг01-01-02-015</t>
  </si>
  <si>
    <t>Разгрузочные работы при автомобильных перевозках: металлических конструкций массой до 1 т</t>
  </si>
  <si>
    <t>ТССЦпг03-21-02-060</t>
  </si>
  <si>
    <t>Перевозка грузов автомобилями-самосвалами грузоподъемностью 10 т, работающих вне карьера, на расстояние: до 60 км II класс груза</t>
  </si>
  <si>
    <t>Объем=4,5+0,0846</t>
  </si>
  <si>
    <t>ТЕРм08-02-144-05</t>
  </si>
  <si>
    <t>Присоединение к зажимам жил проводов или кабелей сечением: до 70 мм2</t>
  </si>
  <si>
    <t>100 шт.</t>
  </si>
  <si>
    <t>Объем=(3*2) / 100</t>
  </si>
  <si>
    <t>Приказ Минстроя России № 812/пр от 21.12.2020 Прил. п.49.3</t>
  </si>
  <si>
    <t>Приказ Минстроя России № 774/пр от 11.12.2020 Прил. п.49.3</t>
  </si>
  <si>
    <t>ТЕР33-04-030-03</t>
  </si>
  <si>
    <t>1 компл.</t>
  </si>
  <si>
    <t>ТЕР33-04-030-03
Демонтаж</t>
  </si>
  <si>
    <t>Приказ от 04.09.2019 № 507/пр табл.3 п.4</t>
  </si>
  <si>
    <t>Демонтаж оборудования, не пригодного для дальнейшего использования (предназначено в лом), без разборки и резки ОЗП=0,3; ЭМ=0,3; ЗПМ=0,3; МАТ=0; ТЗ=0,3; ТЗМ=0,3</t>
  </si>
  <si>
    <t>ТЕР01-02-057-02</t>
  </si>
  <si>
    <t>100 м3 грунта</t>
  </si>
  <si>
    <t>Объем=(0,3*0,7*30) / 100</t>
  </si>
  <si>
    <t>Приказ Минстроя России № 812/пр от 21.12.2020 Прил. п.1.2</t>
  </si>
  <si>
    <t>Приказ Минстроя России № 774/пр от 11.12.2020 Прил. п.1.2</t>
  </si>
  <si>
    <t>ТЕР33-04-015-01</t>
  </si>
  <si>
    <t>10 м шин заземления</t>
  </si>
  <si>
    <t>Объем=30/10</t>
  </si>
  <si>
    <t>ТЕР01-02-061-01</t>
  </si>
  <si>
    <t>Итого по разделу 1 Монтаж</t>
  </si>
  <si>
    <t>Раздел 2. Монтаж и заземление реклоузера</t>
  </si>
  <si>
    <t>ТЕРм11-04-001-07</t>
  </si>
  <si>
    <t>Рама под аппаратуру, площадь основания оборудования: до 2,5 м2</t>
  </si>
  <si>
    <t>1 шт.</t>
  </si>
  <si>
    <t>Приказ № 812/пр от 21.12.2020 Прил. п.53</t>
  </si>
  <si>
    <t>НР Приборы, средства автоматизации и вычислительной техники</t>
  </si>
  <si>
    <t>Приказ № 774/пр от 11.12.2020 Прил. п.53</t>
  </si>
  <si>
    <t>СП Приборы, средства автоматизации и вычислительной техники</t>
  </si>
  <si>
    <t>ТЕР33-04-031-03</t>
  </si>
  <si>
    <t>Установка оборудования пунктов секционирования: на железобетонных стойках опор ВЛ</t>
  </si>
  <si>
    <t>1 пункт</t>
  </si>
  <si>
    <t>ТЕР33-04-030-01</t>
  </si>
  <si>
    <t>Установка разрядников: с помощью механизмов</t>
  </si>
  <si>
    <t>Монтаж низковольтного модуля</t>
  </si>
  <si>
    <t>ТЕРм08-01-102-01</t>
  </si>
  <si>
    <t>Шкаф управления и регулирования</t>
  </si>
  <si>
    <t>1 шкаф</t>
  </si>
  <si>
    <t>Объем=16/100</t>
  </si>
  <si>
    <t>Заземление</t>
  </si>
  <si>
    <t>ТЕРм08-02-346-01</t>
  </si>
  <si>
    <t>Подвеска группового заземляющего проводника на: опоре</t>
  </si>
  <si>
    <t>Итого по разделу 2 Монтаж и заземление реклоузера</t>
  </si>
  <si>
    <t>Раздел 3. Материалы</t>
  </si>
  <si>
    <t>ТССЦ-111-0190</t>
  </si>
  <si>
    <t>шт.</t>
  </si>
  <si>
    <t>(Материалы)</t>
  </si>
  <si>
    <t>ТССЦ-111-0191</t>
  </si>
  <si>
    <t>Прайс</t>
  </si>
  <si>
    <t>Кронштейн РА-3</t>
  </si>
  <si>
    <t>Цена=2660/1,2/6,14</t>
  </si>
  <si>
    <t>Гибкое соединение вала привода к РЛНД</t>
  </si>
  <si>
    <t>Цена=350/1,2/6,14</t>
  </si>
  <si>
    <t>ТССЦ-403-1193</t>
  </si>
  <si>
    <t>Стойка опоры: СВ 110-3,5 /бетон В30 (М400), объем 0,45 м3, расход ар-ры 60,8 кг/ (серия 3.407.1-143; 3.407.1-136)</t>
  </si>
  <si>
    <t>Узел крепления У-52</t>
  </si>
  <si>
    <t>Цена=1680/1,2/6,14</t>
  </si>
  <si>
    <t>ТССЦ-110-0318</t>
  </si>
  <si>
    <t>ТССЦ-509-0044</t>
  </si>
  <si>
    <t>Объем=30 / 100</t>
  </si>
  <si>
    <t>Вязка спиральная</t>
  </si>
  <si>
    <t>Цена=1272/6/1,2/6,14</t>
  </si>
  <si>
    <t>Оголовье ОГs54</t>
  </si>
  <si>
    <t>Цена=5471/1,2/6,14</t>
  </si>
  <si>
    <t>Зажим ответвит. RPN 35-150</t>
  </si>
  <si>
    <t>Цена=2042/1,2/6,14</t>
  </si>
  <si>
    <t>ТССЦ-509-5952</t>
  </si>
  <si>
    <t>Зажим аппаратный прессуемый: А2А-70-Т</t>
  </si>
  <si>
    <t>Объем=12 / 100</t>
  </si>
  <si>
    <t>204-0003</t>
  </si>
  <si>
    <t>Горячекатаная арматурная сталь гладкая класса А-I, диаметром: 10 мм</t>
  </si>
  <si>
    <t>т</t>
  </si>
  <si>
    <t>(Линии электропередачи)</t>
  </si>
  <si>
    <t>Объем=50/1000</t>
  </si>
  <si>
    <t>204-0007</t>
  </si>
  <si>
    <t>Горячекатаная арматурная сталь гладкая класса А-I, диаметром: 20-22 мм</t>
  </si>
  <si>
    <t>Объем=70/1000</t>
  </si>
  <si>
    <t>ТССЦ-101-2548</t>
  </si>
  <si>
    <t>Сталь полосовая: 40х4 мм</t>
  </si>
  <si>
    <t>Объем=80/1000</t>
  </si>
  <si>
    <t>ТССЦ-509-5891</t>
  </si>
  <si>
    <t>Зажим: плашечный соединительный ПА 2-2А</t>
  </si>
  <si>
    <t>ТССЦ-509-1715</t>
  </si>
  <si>
    <t>Зажим соединительный: плашечный ПС-1-1</t>
  </si>
  <si>
    <t>ТССЦ-502-0860</t>
  </si>
  <si>
    <t>Провода самонесущие изолированные для воздушных линий электропередачи с алюминиевыми жилами марки: СИП-3 1х70-20</t>
  </si>
  <si>
    <t>1000 м</t>
  </si>
  <si>
    <t>Объем=300 / 1000</t>
  </si>
  <si>
    <t>Траверса ТМ-68</t>
  </si>
  <si>
    <t>Итого по разделу 3 Материалы</t>
  </si>
  <si>
    <t>Раздел 4. Оборудование</t>
  </si>
  <si>
    <t>46
О</t>
  </si>
  <si>
    <t>Разъединитель РЛНД-1-10-/630 УХЛ1 с приводом ПРНЗ-10</t>
  </si>
  <si>
    <t>(Оборудование)</t>
  </si>
  <si>
    <t>Цена=23023/1,2/6,16</t>
  </si>
  <si>
    <t>Приказ от 04.08.2020 № 421/пр п.92в</t>
  </si>
  <si>
    <t>Приказ от 04.08.2020 № 421/пр п.91</t>
  </si>
  <si>
    <t>47
О</t>
  </si>
  <si>
    <t>Вакуумный реклоузер (без ПКУ)</t>
  </si>
  <si>
    <t>Цена=1198000/1,2/6,16</t>
  </si>
  <si>
    <t>Итого по разделу 4 Оборудование</t>
  </si>
  <si>
    <t>Раздел 5. Пусконаладочные работы</t>
  </si>
  <si>
    <t>ТЕРп01-11-027-01</t>
  </si>
  <si>
    <t>Измерение токов утечки: или пробивного напряжения разрядника (ОПН)</t>
  </si>
  <si>
    <t>1 измерение</t>
  </si>
  <si>
    <t>Приказ от 04.08.2020 № 421/пр прил.10 табл.4 п.4</t>
  </si>
  <si>
    <t>Приказ Минстроя России № 812/пр от 21.12.2020 Прил. п.83</t>
  </si>
  <si>
    <t>Приказ Минстроя России № 774/пр от 11.12.2020 Прил. п.83</t>
  </si>
  <si>
    <t>ТЕРп01-03-005-01</t>
  </si>
  <si>
    <t>Разъединитель трехполюсный напряжением: до 20 кВ</t>
  </si>
  <si>
    <t>ТЕРп01-11-011-01</t>
  </si>
  <si>
    <t>Проверка наличия цепи между заземлителями и заземленными элементами (ВЛ)</t>
  </si>
  <si>
    <t>100 точек</t>
  </si>
  <si>
    <t>ТЕРп01-11-010-01</t>
  </si>
  <si>
    <t>Измерение сопротивления растеканию тока: заземлителя  (ВЛ)</t>
  </si>
  <si>
    <t>ТЕРп01-05-028-05</t>
  </si>
  <si>
    <t>Программируемый микропроцессорный комплекс</t>
  </si>
  <si>
    <t>1 устройство</t>
  </si>
  <si>
    <t>ТЕРп01-12-021-02</t>
  </si>
  <si>
    <t>Испытание аппарата коммутационного напряжением: до 35 кВ</t>
  </si>
  <si>
    <t>1 испытание</t>
  </si>
  <si>
    <t>ТЕРп01-11-024-02</t>
  </si>
  <si>
    <t>1 фазировка</t>
  </si>
  <si>
    <t>ТЕРп01-12-029-01</t>
  </si>
  <si>
    <t>Итого по разделу 5 Пусконаладочные работы</t>
  </si>
  <si>
    <t xml:space="preserve">          Строительные работы</t>
  </si>
  <si>
    <t xml:space="preserve">                    эксплуатация машин и механизмов</t>
  </si>
  <si>
    <t xml:space="preserve">                         в том числе оплата труда машинистов (ОТм)</t>
  </si>
  <si>
    <t xml:space="preserve">                    материалы</t>
  </si>
  <si>
    <t xml:space="preserve">          Транспортные расходы (перевозка), относимые на стоимость строительных работ</t>
  </si>
  <si>
    <t xml:space="preserve">     Проектно-изыскательские работы 6%</t>
  </si>
  <si>
    <t>Составил:</t>
  </si>
  <si>
    <t>[должность, подпись (инициалы, фамилия)]</t>
  </si>
  <si>
    <t>Проверил:</t>
  </si>
  <si>
    <t>РС-14 Ф-4 ПС Иглино</t>
  </si>
  <si>
    <t>(253,07)</t>
  </si>
  <si>
    <t>(16,76)</t>
  </si>
  <si>
    <t>(2,6)</t>
  </si>
  <si>
    <t>(172,18)</t>
  </si>
  <si>
    <t>(2,03)</t>
  </si>
  <si>
    <t>Объем=60/3/1000</t>
  </si>
  <si>
    <t>Объем=(1125*1)/1000</t>
  </si>
  <si>
    <t>Объем=60/1000*282/1000</t>
  </si>
  <si>
    <t>Объем=1,125+0,01692</t>
  </si>
  <si>
    <t>Объем=9 / 100</t>
  </si>
  <si>
    <t>Объем=60 / 1000</t>
  </si>
  <si>
    <t>42
О</t>
  </si>
  <si>
    <t>43
О</t>
  </si>
  <si>
    <t>СМВ-1  Ф-8 ПС Минзитарово</t>
  </si>
  <si>
    <t>(363,32)</t>
  </si>
  <si>
    <t>(43,22)</t>
  </si>
  <si>
    <t>(3,59)</t>
  </si>
  <si>
    <t>(2,01)</t>
  </si>
  <si>
    <t>(227,88)</t>
  </si>
  <si>
    <t>(2,76)</t>
  </si>
  <si>
    <t>Объем=500/3/1000</t>
  </si>
  <si>
    <t>Объем=500/1000*282/1000</t>
  </si>
  <si>
    <t>Объем=4,5+0,141</t>
  </si>
  <si>
    <t>ТЕРм08-01-054-02</t>
  </si>
  <si>
    <t>Трансформатор напряжением: до 10 кВ, трехфазный</t>
  </si>
  <si>
    <t>ТЕРм08-02-148-01</t>
  </si>
  <si>
    <t>Кабель до 35 кВ в проложенных трубах, блоках и коробах, масса 1 м кабеля: до 1 кг</t>
  </si>
  <si>
    <t>100 м кабеля</t>
  </si>
  <si>
    <t>Объем=6/100</t>
  </si>
  <si>
    <t>ТЕРм08-03-599-13</t>
  </si>
  <si>
    <t>Щитки осветительные, устанавливаемые на стене: болтами на конструкции, масса щитка до 15 кг</t>
  </si>
  <si>
    <t>Объем=500 / 1000</t>
  </si>
  <si>
    <t>49
О</t>
  </si>
  <si>
    <t>50
О</t>
  </si>
  <si>
    <t>Вакуумный реклоузер с ПКУ</t>
  </si>
  <si>
    <t>Цена=1570000/1,2/6,16</t>
  </si>
  <si>
    <t>ТЕРп01-02-017-02</t>
  </si>
  <si>
    <t>Трансформатор тока измерительный выносной напряжением: до 11 кВ, с твердой изоляцией</t>
  </si>
  <si>
    <t>Вакумный реклоузер (3 шт.)</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</si>
  <si>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</si>
  <si>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</si>
  <si>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</si>
  <si>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</si>
  <si>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</si>
  <si>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</si>
  <si>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</si>
  <si>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</si>
  <si>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</si>
  <si>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</si>
  <si>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</si>
  <si>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</si>
  <si>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</si>
  <si>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</si>
  <si>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</si>
  <si>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</si>
  <si>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</si>
  <si>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</si>
  <si>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</si>
  <si>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</si>
  <si>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</si>
  <si>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</si>
  <si>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</si>
  <si>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</si>
  <si>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</si>
  <si>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</si>
  <si>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</si>
  <si>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</si>
  <si>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</si>
  <si>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</si>
  <si>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</si>
  <si>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</si>
  <si>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</si>
  <si>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</si>
  <si>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6,0611616 млн. руб.</t>
  </si>
  <si>
    <t>Выполнено</t>
  </si>
  <si>
    <t>IV</t>
  </si>
  <si>
    <t>ООО "Энергоучет"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</si>
</sst>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9" formatCode="#,##0.000"/>
    <numFmt numFmtId="170" formatCode="_-* #,##0.000\ _₽_-;\-* #,##0.000\ _₽_-;_-* &quot;-&quot;??\ _₽_-;_-@_-"/>
    <numFmt numFmtId="171" formatCode="0.0000"/>
    <numFmt numFmtId="172" formatCode="0.0"/>
    <numFmt numFmtId="173" formatCode="0.00000"/>
    <numFmt numFmtId="174" formatCode="0.000000"/>
    <numFmt numFmtId="175" formatCode="0.0000000"/>
    <numFmt numFmtId="176"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b/>
      <sz val="9"/>
      <color rgb="FF000000"/>
      <name val="Arial"/>
      <family val="2"/>
      <charset val="204"/>
    </font>
    <font>
      <i/>
      <sz val="8"/>
      <color rgb="FF000000"/>
      <name val="Arial"/>
      <family val="2"/>
      <charset val="204"/>
    </font>
    <font>
      <b/>
      <sz val="14"/>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xf numFmtId="0" fontId="65" fillId="0" borderId="0"/>
  </cellStyleXfs>
  <cellXfs count="7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6" xfId="2" applyFont="1" applyFill="1" applyBorder="1" applyAlignment="1">
      <alignment horizontal="justify"/>
    </xf>
    <xf numFmtId="0" fontId="41" fillId="0" borderId="26" xfId="2" applyFont="1" applyFill="1" applyBorder="1" applyAlignment="1">
      <alignment horizontal="justify"/>
    </xf>
    <xf numFmtId="0" fontId="41" fillId="0" borderId="27" xfId="2" applyFont="1" applyFill="1" applyBorder="1" applyAlignment="1">
      <alignment horizontal="justify"/>
    </xf>
    <xf numFmtId="0" fontId="42" fillId="0" borderId="26" xfId="2" applyFont="1" applyFill="1" applyBorder="1" applyAlignment="1">
      <alignment vertical="top" wrapText="1"/>
    </xf>
    <xf numFmtId="0" fontId="42" fillId="0" borderId="28" xfId="2" applyFont="1" applyFill="1" applyBorder="1" applyAlignment="1">
      <alignment vertical="top" wrapText="1"/>
    </xf>
    <xf numFmtId="0" fontId="41" fillId="0" borderId="29" xfId="2" applyFont="1" applyFill="1" applyBorder="1" applyAlignment="1">
      <alignment horizontal="justify" vertical="top" wrapText="1"/>
    </xf>
    <xf numFmtId="0" fontId="42" fillId="0" borderId="27"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vertical="top" wrapText="1"/>
    </xf>
    <xf numFmtId="0" fontId="41" fillId="0" borderId="30" xfId="2" applyFont="1" applyFill="1" applyBorder="1" applyAlignment="1">
      <alignment vertical="top" wrapText="1"/>
    </xf>
    <xf numFmtId="0" fontId="42" fillId="0" borderId="28" xfId="2" applyFont="1" applyFill="1" applyBorder="1" applyAlignment="1">
      <alignment horizontal="justify" vertical="top" wrapText="1"/>
    </xf>
    <xf numFmtId="0" fontId="42" fillId="0" borderId="26" xfId="2" applyFont="1" applyFill="1" applyBorder="1" applyAlignment="1">
      <alignment horizontal="justify" vertical="top" wrapText="1"/>
    </xf>
    <xf numFmtId="0" fontId="41" fillId="0" borderId="31" xfId="2" quotePrefix="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27" xfId="2" applyFont="1" applyFill="1" applyBorder="1" applyAlignment="1">
      <alignment horizontal="left" vertical="center" wrapText="1"/>
    </xf>
    <xf numFmtId="0" fontId="41" fillId="0" borderId="31" xfId="2" applyFont="1" applyFill="1" applyBorder="1" applyAlignment="1">
      <alignment horizontal="justify" vertical="top" wrapText="1"/>
    </xf>
    <xf numFmtId="0" fontId="42" fillId="0" borderId="27" xfId="2" applyFont="1" applyFill="1" applyBorder="1" applyAlignment="1">
      <alignment horizontal="center" vertical="center" wrapText="1"/>
    </xf>
    <xf numFmtId="0" fontId="41" fillId="0" borderId="28"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31"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24" xfId="2" applyFont="1" applyFill="1" applyBorder="1" applyAlignment="1">
      <alignment vertical="top" wrapText="1"/>
    </xf>
    <xf numFmtId="0" fontId="41" fillId="0" borderId="33" xfId="2" applyFont="1" applyFill="1" applyBorder="1" applyAlignment="1">
      <alignment vertical="top" wrapText="1"/>
    </xf>
    <xf numFmtId="0" fontId="41" fillId="0" borderId="25"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31" xfId="67" quotePrefix="1" applyNumberFormat="1" applyFont="1" applyFill="1" applyBorder="1" applyAlignment="1">
      <alignment horizontal="justify" vertical="top" wrapText="1"/>
    </xf>
    <xf numFmtId="0" fontId="63" fillId="0" borderId="31" xfId="2" quotePrefix="1" applyNumberFormat="1" applyFont="1" applyFill="1" applyBorder="1" applyAlignment="1">
      <alignment horizontal="justify" vertical="top" wrapText="1"/>
    </xf>
    <xf numFmtId="0" fontId="41" fillId="0" borderId="31" xfId="2" quotePrefix="1" applyNumberFormat="1" applyFont="1" applyFill="1" applyBorder="1" applyAlignment="1">
      <alignment horizontal="justify" vertical="top" wrapText="1"/>
    </xf>
    <xf numFmtId="0" fontId="41" fillId="0" borderId="32" xfId="2" applyNumberFormat="1" applyFont="1" applyFill="1" applyBorder="1" applyAlignment="1">
      <alignment horizontal="justify" vertical="top" wrapText="1"/>
    </xf>
    <xf numFmtId="0" fontId="41" fillId="0" borderId="34" xfId="2" applyNumberFormat="1" applyFont="1" applyFill="1" applyBorder="1" applyAlignment="1">
      <alignment horizontal="justify" vertical="top" wrapText="1"/>
    </xf>
    <xf numFmtId="0" fontId="41" fillId="0" borderId="26" xfId="2" applyNumberFormat="1" applyFont="1" applyFill="1" applyBorder="1" applyAlignment="1">
      <alignment horizontal="justify" vertical="top" wrapText="1"/>
    </xf>
    <xf numFmtId="0" fontId="3" fillId="0" borderId="1" xfId="1" applyBorder="1" applyAlignment="1">
      <alignment horizontal="center" vertical="center"/>
    </xf>
    <xf numFmtId="0" fontId="36" fillId="0" borderId="1" xfId="0" applyFont="1" applyBorder="1" applyAlignment="1">
      <alignment horizontal="justify" vertical="center"/>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69" fontId="46" fillId="25" borderId="35"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70" fontId="11" fillId="0" borderId="1" xfId="68" applyNumberFormat="1" applyFont="1" applyFill="1" applyBorder="1" applyAlignment="1">
      <alignment horizontal="left" vertical="center" wrapText="1"/>
    </xf>
    <xf numFmtId="49" fontId="38" fillId="0" borderId="35" xfId="49" applyNumberFormat="1" applyFont="1" applyBorder="1" applyAlignment="1">
      <alignment horizontal="center" vertical="center" wrapText="1"/>
    </xf>
    <xf numFmtId="0" fontId="38" fillId="0" borderId="35"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8"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26" xfId="2" applyFont="1" applyFill="1" applyBorder="1" applyAlignment="1">
      <alignment horizontal="left" vertical="top" wrapText="1"/>
    </xf>
    <xf numFmtId="0" fontId="41" fillId="0" borderId="31" xfId="2" applyFont="1" applyFill="1" applyBorder="1" applyAlignment="1">
      <alignment horizontal="left" vertical="top" wrapText="1"/>
    </xf>
    <xf numFmtId="0" fontId="41" fillId="25" borderId="27" xfId="2" applyFont="1" applyFill="1" applyBorder="1" applyAlignment="1">
      <alignment horizontal="left" vertical="center" wrapText="1"/>
    </xf>
    <xf numFmtId="0" fontId="11" fillId="0" borderId="3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5"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5" xfId="0" applyBorder="1" applyAlignment="1">
      <alignment horizontal="center" vertical="center" wrapText="1"/>
    </xf>
    <xf numFmtId="2" fontId="11" fillId="0" borderId="1" xfId="2" applyNumberFormat="1" applyFont="1" applyFill="1" applyBorder="1" applyAlignment="1">
      <alignment horizontal="center" vertical="center" wrapText="1"/>
    </xf>
    <xf numFmtId="170" fontId="11" fillId="0" borderId="1" xfId="68" applyNumberFormat="1" applyFont="1" applyFill="1" applyBorder="1" applyAlignment="1">
      <alignment horizontal="center" vertical="center" wrapText="1"/>
    </xf>
    <xf numFmtId="170" fontId="11" fillId="0" borderId="35" xfId="2" applyNumberFormat="1" applyFont="1" applyBorder="1" applyAlignment="1">
      <alignment horizontal="center" vertical="center"/>
    </xf>
    <xf numFmtId="0" fontId="11" fillId="0" borderId="35" xfId="2" applyFont="1" applyBorder="1" applyAlignment="1">
      <alignment horizontal="center" vertical="center"/>
    </xf>
    <xf numFmtId="0" fontId="41" fillId="0" borderId="31" xfId="2" applyFont="1" applyFill="1" applyBorder="1" applyAlignment="1">
      <alignment vertical="center" wrapText="1"/>
    </xf>
    <xf numFmtId="0" fontId="7" fillId="0" borderId="35" xfId="1" applyFont="1" applyBorder="1" applyAlignment="1">
      <alignment vertical="center" wrapText="1"/>
    </xf>
    <xf numFmtId="0" fontId="64" fillId="0" borderId="0" xfId="69" applyAlignment="1">
      <alignment horizontal="center" vertical="center"/>
    </xf>
    <xf numFmtId="0" fontId="66" fillId="0" borderId="0" xfId="0" applyNumberFormat="1" applyFont="1" applyFill="1" applyBorder="1" applyAlignment="1" applyProtection="1"/>
    <xf numFmtId="0" fontId="66" fillId="0" borderId="0" xfId="0" applyNumberFormat="1" applyFont="1" applyFill="1" applyBorder="1" applyAlignment="1" applyProtection="1">
      <alignment wrapText="1"/>
    </xf>
    <xf numFmtId="0" fontId="66" fillId="0" borderId="0" xfId="70" applyNumberFormat="1" applyFont="1" applyFill="1" applyBorder="1" applyAlignment="1" applyProtection="1"/>
    <xf numFmtId="0" fontId="66" fillId="0" borderId="0" xfId="70" applyNumberFormat="1" applyFont="1" applyFill="1" applyBorder="1" applyAlignment="1" applyProtection="1">
      <alignment wrapText="1"/>
    </xf>
    <xf numFmtId="0" fontId="66" fillId="0" borderId="0" xfId="70" applyNumberFormat="1" applyFont="1" applyFill="1" applyBorder="1" applyAlignment="1" applyProtection="1">
      <alignment horizontal="right"/>
    </xf>
    <xf numFmtId="0" fontId="67" fillId="0" borderId="0" xfId="70" applyNumberFormat="1" applyFont="1" applyFill="1" applyBorder="1" applyAlignment="1" applyProtection="1">
      <alignment horizontal="center" vertical="top"/>
    </xf>
    <xf numFmtId="0" fontId="67" fillId="0" borderId="0" xfId="70" applyNumberFormat="1" applyFont="1" applyFill="1" applyBorder="1" applyAlignment="1" applyProtection="1">
      <alignment vertical="top"/>
    </xf>
    <xf numFmtId="0" fontId="66" fillId="0" borderId="0" xfId="70" applyNumberFormat="1" applyFont="1" applyFill="1" applyBorder="1" applyAlignment="1" applyProtection="1">
      <alignment horizontal="left" vertical="top"/>
    </xf>
    <xf numFmtId="0" fontId="66" fillId="0" borderId="0" xfId="70" applyNumberFormat="1" applyFont="1" applyFill="1" applyBorder="1" applyAlignment="1" applyProtection="1">
      <alignment vertical="top" wrapText="1"/>
    </xf>
    <xf numFmtId="0" fontId="66" fillId="0" borderId="0" xfId="70" applyNumberFormat="1" applyFont="1" applyFill="1" applyBorder="1" applyAlignment="1" applyProtection="1">
      <alignment horizontal="left" vertical="top" wrapText="1"/>
    </xf>
    <xf numFmtId="0" fontId="66" fillId="0" borderId="20" xfId="70" applyNumberFormat="1" applyFont="1" applyFill="1" applyBorder="1" applyAlignment="1" applyProtection="1"/>
    <xf numFmtId="0"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horizontal="center"/>
    </xf>
    <xf numFmtId="0" fontId="66" fillId="0" borderId="0" xfId="70" applyNumberFormat="1" applyFont="1" applyFill="1" applyBorder="1" applyAlignment="1" applyProtection="1">
      <alignment horizontal="left"/>
    </xf>
    <xf numFmtId="0" fontId="66" fillId="0" borderId="20" xfId="70" applyNumberFormat="1" applyFont="1" applyFill="1" applyBorder="1" applyAlignment="1" applyProtection="1">
      <alignment vertical="top"/>
    </xf>
    <xf numFmtId="0" fontId="69" fillId="0" borderId="0"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center"/>
    </xf>
    <xf numFmtId="0" fontId="66" fillId="0" borderId="20" xfId="70" applyNumberFormat="1" applyFont="1" applyFill="1" applyBorder="1" applyAlignment="1" applyProtection="1">
      <alignment horizontal="center"/>
    </xf>
    <xf numFmtId="0" fontId="69" fillId="0" borderId="0" xfId="70" applyNumberFormat="1" applyFont="1" applyFill="1" applyBorder="1" applyAlignment="1" applyProtection="1"/>
    <xf numFmtId="3" fontId="66" fillId="0" borderId="0" xfId="70" applyNumberFormat="1" applyFont="1" applyFill="1" applyBorder="1" applyAlignment="1" applyProtection="1">
      <alignment horizontal="right" vertical="top"/>
    </xf>
    <xf numFmtId="0" fontId="69" fillId="0" borderId="0" xfId="70" applyNumberFormat="1" applyFont="1" applyFill="1" applyBorder="1" applyAlignment="1" applyProtection="1">
      <alignment horizontal="center"/>
    </xf>
    <xf numFmtId="0" fontId="67" fillId="0" borderId="0" xfId="70" applyNumberFormat="1" applyFont="1" applyFill="1" applyBorder="1" applyAlignment="1" applyProtection="1">
      <alignment horizontal="left"/>
    </xf>
    <xf numFmtId="0" fontId="66" fillId="0" borderId="0" xfId="70" applyNumberFormat="1" applyFont="1" applyFill="1" applyBorder="1" applyAlignment="1" applyProtection="1">
      <alignment horizontal="center"/>
    </xf>
    <xf numFmtId="2" fontId="66" fillId="0" borderId="20" xfId="70" applyNumberFormat="1" applyFont="1" applyFill="1" applyBorder="1" applyAlignment="1" applyProtection="1"/>
    <xf numFmtId="49"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wrapText="1"/>
    </xf>
    <xf numFmtId="2" fontId="66" fillId="0" borderId="0" xfId="70" applyNumberFormat="1" applyFont="1" applyFill="1" applyBorder="1" applyAlignment="1" applyProtection="1"/>
    <xf numFmtId="49" fontId="66" fillId="0" borderId="0" xfId="70" applyNumberFormat="1" applyFont="1" applyFill="1" applyBorder="1" applyAlignment="1" applyProtection="1">
      <alignment horizontal="right"/>
    </xf>
    <xf numFmtId="49" fontId="66" fillId="0" borderId="40" xfId="70" applyNumberFormat="1" applyFont="1" applyFill="1" applyBorder="1" applyAlignment="1" applyProtection="1">
      <alignment horizontal="right"/>
    </xf>
    <xf numFmtId="2" fontId="66" fillId="0" borderId="4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xf>
    <xf numFmtId="0" fontId="66" fillId="0" borderId="35" xfId="70" applyNumberFormat="1" applyFont="1" applyFill="1" applyBorder="1" applyAlignment="1" applyProtection="1">
      <alignment horizontal="center" vertical="center" wrapText="1"/>
    </xf>
    <xf numFmtId="0" fontId="66" fillId="0" borderId="35" xfId="70" applyNumberFormat="1" applyFont="1" applyFill="1" applyBorder="1" applyAlignment="1" applyProtection="1">
      <alignment horizontal="center" vertical="center"/>
    </xf>
    <xf numFmtId="1" fontId="67" fillId="0" borderId="38" xfId="70" applyNumberFormat="1" applyFont="1" applyFill="1" applyBorder="1" applyAlignment="1" applyProtection="1">
      <alignment horizontal="center" vertical="top" wrapText="1"/>
    </xf>
    <xf numFmtId="0" fontId="67" fillId="0" borderId="36" xfId="70" applyNumberFormat="1" applyFont="1" applyFill="1" applyBorder="1" applyAlignment="1" applyProtection="1">
      <alignment horizontal="left" vertical="top" wrapText="1"/>
    </xf>
    <xf numFmtId="0" fontId="67" fillId="0" borderId="36" xfId="70" applyNumberFormat="1" applyFont="1" applyFill="1" applyBorder="1" applyAlignment="1" applyProtection="1">
      <alignment horizontal="center" vertical="top" wrapText="1"/>
    </xf>
    <xf numFmtId="1" fontId="67" fillId="0" borderId="36" xfId="70" applyNumberFormat="1" applyFont="1" applyFill="1" applyBorder="1" applyAlignment="1" applyProtection="1">
      <alignment horizontal="center" vertical="top" wrapText="1"/>
    </xf>
    <xf numFmtId="4" fontId="67" fillId="0" borderId="36" xfId="70" applyNumberFormat="1" applyFont="1" applyFill="1" applyBorder="1" applyAlignment="1" applyProtection="1">
      <alignment horizontal="right" vertical="top" wrapText="1"/>
    </xf>
    <xf numFmtId="3" fontId="67" fillId="0" borderId="37"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horizontal="center" vertical="top" wrapText="1"/>
    </xf>
    <xf numFmtId="0" fontId="66" fillId="0" borderId="5" xfId="70" applyNumberFormat="1" applyFont="1" applyFill="1" applyBorder="1" applyAlignment="1" applyProtection="1">
      <alignment vertical="center" wrapText="1"/>
    </xf>
    <xf numFmtId="0" fontId="66" fillId="0" borderId="0"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horizontal="center" vertical="center" wrapText="1"/>
    </xf>
    <xf numFmtId="1" fontId="66" fillId="0" borderId="0" xfId="70" applyNumberFormat="1" applyFont="1" applyFill="1" applyBorder="1" applyAlignment="1" applyProtection="1">
      <alignment horizontal="right" vertical="top" wrapText="1"/>
    </xf>
    <xf numFmtId="0" fontId="66" fillId="0" borderId="0"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horizontal="right" vertical="top" wrapText="1"/>
    </xf>
    <xf numFmtId="2" fontId="66" fillId="0" borderId="0" xfId="70" applyNumberFormat="1" applyFont="1" applyFill="1" applyBorder="1" applyAlignment="1" applyProtection="1">
      <alignment horizontal="center" vertical="top" wrapText="1"/>
    </xf>
    <xf numFmtId="3" fontId="66" fillId="0" borderId="42" xfId="70" applyNumberFormat="1" applyFont="1" applyFill="1" applyBorder="1" applyAlignment="1" applyProtection="1">
      <alignment horizontal="right" vertical="top" wrapText="1"/>
    </xf>
    <xf numFmtId="171" fontId="66" fillId="0" borderId="0" xfId="70" applyNumberFormat="1" applyFont="1" applyFill="1" applyBorder="1" applyAlignment="1" applyProtection="1">
      <alignment horizontal="center" vertical="top" wrapText="1"/>
    </xf>
    <xf numFmtId="0" fontId="66" fillId="0" borderId="36" xfId="70" applyNumberFormat="1" applyFont="1" applyFill="1" applyBorder="1" applyAlignment="1" applyProtection="1">
      <alignment horizontal="center" vertical="top" wrapText="1"/>
    </xf>
    <xf numFmtId="4" fontId="66" fillId="0" borderId="36" xfId="70" applyNumberFormat="1" applyFont="1" applyFill="1" applyBorder="1" applyAlignment="1" applyProtection="1">
      <alignment horizontal="right" vertical="top" wrapText="1"/>
    </xf>
    <xf numFmtId="3" fontId="66" fillId="0" borderId="37" xfId="70" applyNumberFormat="1" applyFont="1" applyFill="1" applyBorder="1" applyAlignment="1" applyProtection="1">
      <alignment horizontal="right" vertical="top" wrapText="1"/>
    </xf>
    <xf numFmtId="1" fontId="66" fillId="0" borderId="0" xfId="70" applyNumberFormat="1" applyFont="1" applyFill="1" applyBorder="1" applyAlignment="1" applyProtection="1">
      <alignment horizontal="center" vertical="top" wrapText="1"/>
    </xf>
    <xf numFmtId="0" fontId="67" fillId="0" borderId="5"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left" vertical="top" wrapText="1"/>
    </xf>
    <xf numFmtId="172" fontId="66" fillId="0" borderId="0" xfId="70" applyNumberFormat="1" applyFont="1" applyFill="1" applyBorder="1" applyAlignment="1" applyProtection="1">
      <alignment horizontal="center" vertical="top" wrapText="1"/>
    </xf>
    <xf numFmtId="167" fontId="66" fillId="0" borderId="0" xfId="70" applyNumberFormat="1" applyFont="1" applyFill="1" applyBorder="1" applyAlignment="1" applyProtection="1">
      <alignment horizontal="center" vertical="top" wrapText="1"/>
    </xf>
    <xf numFmtId="172" fontId="67" fillId="0" borderId="36" xfId="70" applyNumberFormat="1" applyFont="1" applyFill="1" applyBorder="1" applyAlignment="1" applyProtection="1">
      <alignment horizontal="center" vertical="top" wrapText="1"/>
    </xf>
    <xf numFmtId="173" fontId="66" fillId="0" borderId="0" xfId="70" applyNumberFormat="1" applyFont="1" applyFill="1" applyBorder="1" applyAlignment="1" applyProtection="1">
      <alignment horizontal="center" vertical="top" wrapText="1"/>
    </xf>
    <xf numFmtId="171" fontId="67" fillId="0" borderId="36" xfId="70" applyNumberFormat="1" applyFont="1" applyFill="1" applyBorder="1" applyAlignment="1" applyProtection="1">
      <alignment horizontal="center" vertical="top" wrapText="1"/>
    </xf>
    <xf numFmtId="2" fontId="67" fillId="0" borderId="36" xfId="70" applyNumberFormat="1" applyFont="1" applyFill="1" applyBorder="1" applyAlignment="1" applyProtection="1">
      <alignment horizontal="center" vertical="top" wrapText="1"/>
    </xf>
    <xf numFmtId="174" fontId="66" fillId="0" borderId="0" xfId="70" applyNumberFormat="1" applyFont="1" applyFill="1" applyBorder="1" applyAlignment="1" applyProtection="1">
      <alignment horizontal="center" vertical="top" wrapText="1"/>
    </xf>
    <xf numFmtId="167" fontId="67" fillId="0" borderId="36"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right" vertical="top" wrapText="1"/>
    </xf>
    <xf numFmtId="0" fontId="66" fillId="0" borderId="38" xfId="70" applyNumberFormat="1" applyFont="1" applyFill="1" applyBorder="1" applyAlignment="1" applyProtection="1"/>
    <xf numFmtId="0" fontId="67" fillId="0" borderId="36" xfId="70" applyNumberFormat="1" applyFont="1" applyFill="1" applyBorder="1" applyAlignment="1" applyProtection="1">
      <alignment horizontal="right" vertical="top" wrapText="1"/>
    </xf>
    <xf numFmtId="4" fontId="67" fillId="0" borderId="36" xfId="70" applyNumberFormat="1" applyFont="1" applyFill="1" applyBorder="1" applyAlignment="1" applyProtection="1">
      <alignment horizontal="right" vertical="top"/>
    </xf>
    <xf numFmtId="2" fontId="67" fillId="0" borderId="36" xfId="70" applyNumberFormat="1" applyFont="1" applyFill="1" applyBorder="1" applyAlignment="1" applyProtection="1">
      <alignment horizontal="center" vertical="top"/>
    </xf>
    <xf numFmtId="3" fontId="67" fillId="0" borderId="37" xfId="70" applyNumberFormat="1" applyFont="1" applyFill="1" applyBorder="1" applyAlignment="1" applyProtection="1">
      <alignment horizontal="right" vertical="top"/>
    </xf>
    <xf numFmtId="4" fontId="67" fillId="0" borderId="0" xfId="70" applyNumberFormat="1" applyFont="1" applyFill="1" applyBorder="1" applyAlignment="1" applyProtection="1">
      <alignment horizontal="right" vertical="top" wrapText="1"/>
    </xf>
    <xf numFmtId="2" fontId="67" fillId="0" borderId="0" xfId="70" applyNumberFormat="1" applyFont="1" applyFill="1" applyBorder="1" applyAlignment="1" applyProtection="1">
      <alignment horizontal="center" vertical="top" wrapText="1"/>
    </xf>
    <xf numFmtId="3" fontId="67" fillId="0" borderId="42" xfId="70" applyNumberFormat="1" applyFont="1" applyFill="1" applyBorder="1" applyAlignment="1" applyProtection="1">
      <alignment horizontal="right" vertical="top" wrapText="1"/>
    </xf>
    <xf numFmtId="0" fontId="67" fillId="0" borderId="38" xfId="70" applyNumberFormat="1" applyFont="1" applyFill="1" applyBorder="1" applyAlignment="1" applyProtection="1">
      <alignment horizontal="center" vertical="top" wrapText="1"/>
    </xf>
    <xf numFmtId="173" fontId="67" fillId="0" borderId="36"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vertical="top"/>
    </xf>
    <xf numFmtId="2" fontId="66" fillId="0" borderId="0" xfId="70" applyNumberFormat="1" applyFont="1" applyFill="1" applyBorder="1" applyAlignment="1" applyProtection="1">
      <alignment vertical="top"/>
    </xf>
    <xf numFmtId="3" fontId="66" fillId="0" borderId="0" xfId="70" applyNumberFormat="1" applyFont="1" applyFill="1" applyBorder="1" applyAlignment="1" applyProtection="1">
      <alignment vertical="top"/>
    </xf>
    <xf numFmtId="0" fontId="67" fillId="0" borderId="36" xfId="70" applyNumberFormat="1" applyFont="1" applyFill="1" applyBorder="1" applyAlignment="1" applyProtection="1">
      <alignment horizontal="center" vertical="top"/>
    </xf>
    <xf numFmtId="0" fontId="66" fillId="0" borderId="5" xfId="70" applyNumberFormat="1" applyFont="1" applyFill="1" applyBorder="1" applyAlignment="1" applyProtection="1"/>
    <xf numFmtId="4" fontId="66" fillId="0" borderId="0" xfId="70" applyNumberFormat="1" applyFont="1" applyFill="1" applyBorder="1" applyAlignment="1" applyProtection="1">
      <alignment horizontal="right" vertical="top"/>
    </xf>
    <xf numFmtId="0" fontId="66" fillId="0" borderId="0" xfId="70" applyNumberFormat="1" applyFont="1" applyFill="1" applyBorder="1" applyAlignment="1" applyProtection="1">
      <alignment horizontal="center" vertical="top"/>
    </xf>
    <xf numFmtId="3" fontId="66" fillId="0" borderId="42" xfId="70" applyNumberFormat="1" applyFont="1" applyFill="1" applyBorder="1" applyAlignment="1" applyProtection="1">
      <alignment horizontal="right" vertical="top"/>
    </xf>
    <xf numFmtId="4" fontId="66" fillId="0" borderId="42" xfId="70" applyNumberFormat="1" applyFont="1" applyFill="1" applyBorder="1" applyAlignment="1" applyProtection="1">
      <alignment horizontal="right" vertical="top"/>
    </xf>
    <xf numFmtId="4" fontId="67" fillId="0" borderId="0" xfId="70" applyNumberFormat="1" applyFont="1" applyFill="1" applyBorder="1" applyAlignment="1" applyProtection="1">
      <alignment horizontal="right" vertical="top"/>
    </xf>
    <xf numFmtId="4" fontId="67" fillId="0" borderId="42" xfId="70" applyNumberFormat="1" applyFont="1" applyFill="1" applyBorder="1" applyAlignment="1" applyProtection="1">
      <alignment horizontal="right" vertical="top"/>
    </xf>
    <xf numFmtId="2" fontId="67" fillId="0" borderId="0" xfId="70" applyNumberFormat="1" applyFont="1" applyFill="1" applyBorder="1" applyAlignment="1" applyProtection="1">
      <alignment horizontal="center" vertical="top"/>
    </xf>
    <xf numFmtId="3" fontId="67" fillId="0" borderId="0" xfId="70" applyNumberFormat="1" applyFont="1" applyFill="1" applyBorder="1" applyAlignment="1" applyProtection="1">
      <alignment horizontal="right" vertical="top"/>
    </xf>
    <xf numFmtId="0" fontId="66" fillId="0" borderId="36" xfId="70" applyNumberFormat="1" applyFont="1" applyFill="1" applyBorder="1" applyAlignment="1" applyProtection="1"/>
    <xf numFmtId="0" fontId="66" fillId="0" borderId="0" xfId="70" applyNumberFormat="1" applyFont="1" applyFill="1" applyBorder="1" applyAlignment="1" applyProtection="1">
      <alignment horizontal="right" vertical="top"/>
    </xf>
    <xf numFmtId="0" fontId="66" fillId="0" borderId="0" xfId="70" applyNumberFormat="1" applyFont="1" applyFill="1" applyBorder="1" applyAlignment="1" applyProtection="1"/>
    <xf numFmtId="0" fontId="66" fillId="0" borderId="0" xfId="70" applyNumberFormat="1" applyFont="1" applyFill="1" applyBorder="1" applyAlignment="1" applyProtection="1">
      <alignment wrapText="1"/>
    </xf>
    <xf numFmtId="0" fontId="66" fillId="0" borderId="0" xfId="70" applyNumberFormat="1" applyFont="1" applyFill="1" applyBorder="1" applyAlignment="1" applyProtection="1">
      <alignment horizontal="right"/>
    </xf>
    <xf numFmtId="0" fontId="67" fillId="0" borderId="0" xfId="70" applyNumberFormat="1" applyFont="1" applyFill="1" applyBorder="1" applyAlignment="1" applyProtection="1">
      <alignment horizontal="center" vertical="top"/>
    </xf>
    <xf numFmtId="0" fontId="67" fillId="0" borderId="0" xfId="70" applyNumberFormat="1" applyFont="1" applyFill="1" applyBorder="1" applyAlignment="1" applyProtection="1">
      <alignment vertical="top"/>
    </xf>
    <xf numFmtId="0" fontId="66" fillId="0" borderId="0" xfId="70" applyNumberFormat="1" applyFont="1" applyFill="1" applyBorder="1" applyAlignment="1" applyProtection="1">
      <alignment horizontal="left" vertical="top"/>
    </xf>
    <xf numFmtId="0" fontId="66" fillId="0" borderId="0" xfId="70" applyNumberFormat="1" applyFont="1" applyFill="1" applyBorder="1" applyAlignment="1" applyProtection="1">
      <alignment vertical="top" wrapText="1"/>
    </xf>
    <xf numFmtId="0" fontId="66" fillId="0" borderId="0" xfId="70" applyNumberFormat="1" applyFont="1" applyFill="1" applyBorder="1" applyAlignment="1" applyProtection="1">
      <alignment horizontal="left" vertical="top" wrapText="1"/>
    </xf>
    <xf numFmtId="0" fontId="66" fillId="0" borderId="20" xfId="70" applyNumberFormat="1" applyFont="1" applyFill="1" applyBorder="1" applyAlignment="1" applyProtection="1"/>
    <xf numFmtId="0"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horizontal="center"/>
    </xf>
    <xf numFmtId="0" fontId="66" fillId="0" borderId="0" xfId="70" applyNumberFormat="1" applyFont="1" applyFill="1" applyBorder="1" applyAlignment="1" applyProtection="1">
      <alignment horizontal="left"/>
    </xf>
    <xf numFmtId="0" fontId="66" fillId="0" borderId="20" xfId="70" applyNumberFormat="1" applyFont="1" applyFill="1" applyBorder="1" applyAlignment="1" applyProtection="1">
      <alignment vertical="top"/>
    </xf>
    <xf numFmtId="0" fontId="69" fillId="0" borderId="0"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center"/>
    </xf>
    <xf numFmtId="0" fontId="66" fillId="0" borderId="20" xfId="70" applyNumberFormat="1" applyFont="1" applyFill="1" applyBorder="1" applyAlignment="1" applyProtection="1">
      <alignment horizontal="center"/>
    </xf>
    <xf numFmtId="0" fontId="69" fillId="0" borderId="0" xfId="70" applyNumberFormat="1" applyFont="1" applyFill="1" applyBorder="1" applyAlignment="1" applyProtection="1"/>
    <xf numFmtId="3" fontId="66" fillId="0" borderId="0" xfId="70" applyNumberFormat="1" applyFont="1" applyFill="1" applyBorder="1" applyAlignment="1" applyProtection="1">
      <alignment horizontal="right" vertical="top"/>
    </xf>
    <xf numFmtId="0" fontId="69" fillId="0" borderId="0" xfId="70" applyNumberFormat="1" applyFont="1" applyFill="1" applyBorder="1" applyAlignment="1" applyProtection="1">
      <alignment horizontal="center"/>
    </xf>
    <xf numFmtId="0" fontId="67" fillId="0" borderId="0" xfId="70" applyNumberFormat="1" applyFont="1" applyFill="1" applyBorder="1" applyAlignment="1" applyProtection="1">
      <alignment horizontal="left"/>
    </xf>
    <xf numFmtId="0" fontId="66" fillId="0" borderId="0" xfId="70" applyNumberFormat="1" applyFont="1" applyFill="1" applyBorder="1" applyAlignment="1" applyProtection="1">
      <alignment horizontal="center"/>
    </xf>
    <xf numFmtId="2" fontId="66" fillId="0" borderId="20" xfId="70" applyNumberFormat="1" applyFont="1" applyFill="1" applyBorder="1" applyAlignment="1" applyProtection="1"/>
    <xf numFmtId="49"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wrapText="1"/>
    </xf>
    <xf numFmtId="2" fontId="66" fillId="0" borderId="0" xfId="70" applyNumberFormat="1" applyFont="1" applyFill="1" applyBorder="1" applyAlignment="1" applyProtection="1"/>
    <xf numFmtId="49" fontId="66" fillId="0" borderId="0" xfId="70" applyNumberFormat="1" applyFont="1" applyFill="1" applyBorder="1" applyAlignment="1" applyProtection="1">
      <alignment horizontal="right"/>
    </xf>
    <xf numFmtId="49" fontId="66" fillId="0" borderId="40" xfId="70" applyNumberFormat="1" applyFont="1" applyFill="1" applyBorder="1" applyAlignment="1" applyProtection="1">
      <alignment horizontal="right"/>
    </xf>
    <xf numFmtId="2" fontId="66" fillId="0" borderId="4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xf>
    <xf numFmtId="0" fontId="66" fillId="0" borderId="35" xfId="70" applyNumberFormat="1" applyFont="1" applyFill="1" applyBorder="1" applyAlignment="1" applyProtection="1">
      <alignment horizontal="center" vertical="center" wrapText="1"/>
    </xf>
    <xf numFmtId="0" fontId="66" fillId="0" borderId="35" xfId="70" applyNumberFormat="1" applyFont="1" applyFill="1" applyBorder="1" applyAlignment="1" applyProtection="1">
      <alignment horizontal="center" vertical="center"/>
    </xf>
    <xf numFmtId="1" fontId="67" fillId="0" borderId="38" xfId="70" applyNumberFormat="1" applyFont="1" applyFill="1" applyBorder="1" applyAlignment="1" applyProtection="1">
      <alignment horizontal="center" vertical="top" wrapText="1"/>
    </xf>
    <xf numFmtId="0" fontId="67" fillId="0" borderId="36" xfId="70" applyNumberFormat="1" applyFont="1" applyFill="1" applyBorder="1" applyAlignment="1" applyProtection="1">
      <alignment horizontal="left" vertical="top" wrapText="1"/>
    </xf>
    <xf numFmtId="0" fontId="67" fillId="0" borderId="36" xfId="70" applyNumberFormat="1" applyFont="1" applyFill="1" applyBorder="1" applyAlignment="1" applyProtection="1">
      <alignment horizontal="center" vertical="top" wrapText="1"/>
    </xf>
    <xf numFmtId="1" fontId="67" fillId="0" borderId="36" xfId="70" applyNumberFormat="1" applyFont="1" applyFill="1" applyBorder="1" applyAlignment="1" applyProtection="1">
      <alignment horizontal="center" vertical="top" wrapText="1"/>
    </xf>
    <xf numFmtId="4" fontId="67" fillId="0" borderId="36" xfId="70" applyNumberFormat="1" applyFont="1" applyFill="1" applyBorder="1" applyAlignment="1" applyProtection="1">
      <alignment horizontal="right" vertical="top" wrapText="1"/>
    </xf>
    <xf numFmtId="3" fontId="67" fillId="0" borderId="37"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vertical="center" wrapText="1"/>
    </xf>
    <xf numFmtId="0" fontId="66" fillId="0" borderId="0"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horizontal="center" vertical="center" wrapText="1"/>
    </xf>
    <xf numFmtId="1" fontId="66" fillId="0" borderId="0" xfId="70" applyNumberFormat="1" applyFont="1" applyFill="1" applyBorder="1" applyAlignment="1" applyProtection="1">
      <alignment horizontal="right" vertical="top" wrapText="1"/>
    </xf>
    <xf numFmtId="0" fontId="66" fillId="0" borderId="0"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horizontal="right" vertical="top" wrapText="1"/>
    </xf>
    <xf numFmtId="2" fontId="66" fillId="0" borderId="0" xfId="70" applyNumberFormat="1" applyFont="1" applyFill="1" applyBorder="1" applyAlignment="1" applyProtection="1">
      <alignment horizontal="center" vertical="top" wrapText="1"/>
    </xf>
    <xf numFmtId="3" fontId="66" fillId="0" borderId="42" xfId="70" applyNumberFormat="1" applyFont="1" applyFill="1" applyBorder="1" applyAlignment="1" applyProtection="1">
      <alignment horizontal="right" vertical="top" wrapText="1"/>
    </xf>
    <xf numFmtId="171" fontId="66" fillId="0" borderId="0" xfId="70" applyNumberFormat="1" applyFont="1" applyFill="1" applyBorder="1" applyAlignment="1" applyProtection="1">
      <alignment horizontal="center" vertical="top" wrapText="1"/>
    </xf>
    <xf numFmtId="0" fontId="66" fillId="0" borderId="36" xfId="70" applyNumberFormat="1" applyFont="1" applyFill="1" applyBorder="1" applyAlignment="1" applyProtection="1">
      <alignment horizontal="center" vertical="top" wrapText="1"/>
    </xf>
    <xf numFmtId="4" fontId="66" fillId="0" borderId="36" xfId="70" applyNumberFormat="1" applyFont="1" applyFill="1" applyBorder="1" applyAlignment="1" applyProtection="1">
      <alignment horizontal="right" vertical="top" wrapText="1"/>
    </xf>
    <xf numFmtId="3" fontId="66" fillId="0" borderId="37" xfId="70" applyNumberFormat="1" applyFont="1" applyFill="1" applyBorder="1" applyAlignment="1" applyProtection="1">
      <alignment horizontal="right" vertical="top" wrapText="1"/>
    </xf>
    <xf numFmtId="1" fontId="66" fillId="0" borderId="0" xfId="70" applyNumberFormat="1" applyFont="1" applyFill="1" applyBorder="1" applyAlignment="1" applyProtection="1">
      <alignment horizontal="center" vertical="top" wrapText="1"/>
    </xf>
    <xf numFmtId="0" fontId="67" fillId="0" borderId="5"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left" vertical="top" wrapText="1"/>
    </xf>
    <xf numFmtId="167" fontId="66" fillId="0" borderId="0" xfId="70" applyNumberFormat="1" applyFont="1" applyFill="1" applyBorder="1" applyAlignment="1" applyProtection="1">
      <alignment horizontal="center" vertical="top" wrapText="1"/>
    </xf>
    <xf numFmtId="172" fontId="66" fillId="0" borderId="0" xfId="70" applyNumberFormat="1" applyFont="1" applyFill="1" applyBorder="1" applyAlignment="1" applyProtection="1">
      <alignment horizontal="center" vertical="top" wrapText="1"/>
    </xf>
    <xf numFmtId="2" fontId="67" fillId="0" borderId="36" xfId="70" applyNumberFormat="1" applyFont="1" applyFill="1" applyBorder="1" applyAlignment="1" applyProtection="1">
      <alignment horizontal="center" vertical="top" wrapText="1"/>
    </xf>
    <xf numFmtId="0" fontId="66" fillId="0" borderId="5" xfId="70" applyNumberFormat="1" applyFont="1" applyFill="1" applyBorder="1" applyAlignment="1" applyProtection="1">
      <alignment horizontal="center" vertical="top" wrapText="1"/>
    </xf>
    <xf numFmtId="174" fontId="66" fillId="0" borderId="0" xfId="70" applyNumberFormat="1" applyFont="1" applyFill="1" applyBorder="1" applyAlignment="1" applyProtection="1">
      <alignment horizontal="center" vertical="top" wrapText="1"/>
    </xf>
    <xf numFmtId="167" fontId="67" fillId="0" borderId="36" xfId="70" applyNumberFormat="1" applyFont="1" applyFill="1" applyBorder="1" applyAlignment="1" applyProtection="1">
      <alignment horizontal="center" vertical="top" wrapText="1"/>
    </xf>
    <xf numFmtId="173" fontId="67" fillId="0" borderId="36" xfId="70" applyNumberFormat="1" applyFont="1" applyFill="1" applyBorder="1" applyAlignment="1" applyProtection="1">
      <alignment horizontal="center" vertical="top" wrapText="1"/>
    </xf>
    <xf numFmtId="173" fontId="66" fillId="0" borderId="0"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right" vertical="top" wrapText="1"/>
    </xf>
    <xf numFmtId="0" fontId="66" fillId="0" borderId="38" xfId="70" applyNumberFormat="1" applyFont="1" applyFill="1" applyBorder="1" applyAlignment="1" applyProtection="1"/>
    <xf numFmtId="0" fontId="67" fillId="0" borderId="36" xfId="70" applyNumberFormat="1" applyFont="1" applyFill="1" applyBorder="1" applyAlignment="1" applyProtection="1">
      <alignment horizontal="right" vertical="top" wrapText="1"/>
    </xf>
    <xf numFmtId="4" fontId="67" fillId="0" borderId="36" xfId="70" applyNumberFormat="1" applyFont="1" applyFill="1" applyBorder="1" applyAlignment="1" applyProtection="1">
      <alignment horizontal="right" vertical="top"/>
    </xf>
    <xf numFmtId="2" fontId="67" fillId="0" borderId="36" xfId="70" applyNumberFormat="1" applyFont="1" applyFill="1" applyBorder="1" applyAlignment="1" applyProtection="1">
      <alignment horizontal="center" vertical="top"/>
    </xf>
    <xf numFmtId="3" fontId="67" fillId="0" borderId="37" xfId="70" applyNumberFormat="1" applyFont="1" applyFill="1" applyBorder="1" applyAlignment="1" applyProtection="1">
      <alignment horizontal="right" vertical="top"/>
    </xf>
    <xf numFmtId="4" fontId="67" fillId="0" borderId="0" xfId="70" applyNumberFormat="1" applyFont="1" applyFill="1" applyBorder="1" applyAlignment="1" applyProtection="1">
      <alignment horizontal="right" vertical="top" wrapText="1"/>
    </xf>
    <xf numFmtId="2" fontId="67" fillId="0" borderId="0" xfId="70" applyNumberFormat="1" applyFont="1" applyFill="1" applyBorder="1" applyAlignment="1" applyProtection="1">
      <alignment horizontal="center" vertical="top" wrapText="1"/>
    </xf>
    <xf numFmtId="3" fontId="67" fillId="0" borderId="42" xfId="70" applyNumberFormat="1" applyFont="1" applyFill="1" applyBorder="1" applyAlignment="1" applyProtection="1">
      <alignment horizontal="right" vertical="top" wrapText="1"/>
    </xf>
    <xf numFmtId="0" fontId="67" fillId="0" borderId="38"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vertical="top"/>
    </xf>
    <xf numFmtId="2" fontId="66" fillId="0" borderId="0" xfId="70" applyNumberFormat="1" applyFont="1" applyFill="1" applyBorder="1" applyAlignment="1" applyProtection="1">
      <alignment vertical="top"/>
    </xf>
    <xf numFmtId="3" fontId="66" fillId="0" borderId="0" xfId="70" applyNumberFormat="1" applyFont="1" applyFill="1" applyBorder="1" applyAlignment="1" applyProtection="1">
      <alignment vertical="top"/>
    </xf>
    <xf numFmtId="0" fontId="67" fillId="0" borderId="36" xfId="70" applyNumberFormat="1" applyFont="1" applyFill="1" applyBorder="1" applyAlignment="1" applyProtection="1">
      <alignment horizontal="center" vertical="top"/>
    </xf>
    <xf numFmtId="0" fontId="66" fillId="0" borderId="5" xfId="70" applyNumberFormat="1" applyFont="1" applyFill="1" applyBorder="1" applyAlignment="1" applyProtection="1"/>
    <xf numFmtId="4" fontId="66" fillId="0" borderId="0" xfId="70" applyNumberFormat="1" applyFont="1" applyFill="1" applyBorder="1" applyAlignment="1" applyProtection="1">
      <alignment horizontal="right" vertical="top"/>
    </xf>
    <xf numFmtId="0" fontId="66" fillId="0" borderId="0" xfId="70" applyNumberFormat="1" applyFont="1" applyFill="1" applyBorder="1" applyAlignment="1" applyProtection="1">
      <alignment horizontal="center" vertical="top"/>
    </xf>
    <xf numFmtId="3" fontId="66" fillId="0" borderId="42" xfId="70" applyNumberFormat="1" applyFont="1" applyFill="1" applyBorder="1" applyAlignment="1" applyProtection="1">
      <alignment horizontal="right" vertical="top"/>
    </xf>
    <xf numFmtId="4" fontId="66" fillId="0" borderId="42" xfId="70" applyNumberFormat="1" applyFont="1" applyFill="1" applyBorder="1" applyAlignment="1" applyProtection="1">
      <alignment horizontal="right" vertical="top"/>
    </xf>
    <xf numFmtId="4" fontId="67" fillId="0" borderId="0" xfId="70" applyNumberFormat="1" applyFont="1" applyFill="1" applyBorder="1" applyAlignment="1" applyProtection="1">
      <alignment horizontal="right" vertical="top"/>
    </xf>
    <xf numFmtId="4" fontId="67" fillId="0" borderId="42" xfId="70" applyNumberFormat="1" applyFont="1" applyFill="1" applyBorder="1" applyAlignment="1" applyProtection="1">
      <alignment horizontal="right" vertical="top"/>
    </xf>
    <xf numFmtId="2" fontId="67" fillId="0" borderId="0" xfId="70" applyNumberFormat="1" applyFont="1" applyFill="1" applyBorder="1" applyAlignment="1" applyProtection="1">
      <alignment horizontal="center" vertical="top"/>
    </xf>
    <xf numFmtId="3" fontId="67" fillId="0" borderId="0" xfId="70" applyNumberFormat="1" applyFont="1" applyFill="1" applyBorder="1" applyAlignment="1" applyProtection="1">
      <alignment horizontal="right" vertical="top"/>
    </xf>
    <xf numFmtId="0" fontId="66" fillId="0" borderId="36" xfId="70" applyNumberFormat="1" applyFont="1" applyFill="1" applyBorder="1" applyAlignment="1" applyProtection="1"/>
    <xf numFmtId="0" fontId="66" fillId="0" borderId="0" xfId="70" applyNumberFormat="1" applyFont="1" applyFill="1" applyBorder="1" applyAlignment="1" applyProtection="1">
      <alignment horizontal="right" vertical="top"/>
    </xf>
    <xf numFmtId="0" fontId="66" fillId="0" borderId="0" xfId="70" applyNumberFormat="1" applyFont="1" applyFill="1" applyBorder="1" applyAlignment="1" applyProtection="1"/>
    <xf numFmtId="0" fontId="66" fillId="0" borderId="0" xfId="70" applyNumberFormat="1" applyFont="1" applyFill="1" applyBorder="1" applyAlignment="1" applyProtection="1">
      <alignment wrapText="1"/>
    </xf>
    <xf numFmtId="0" fontId="66" fillId="0" borderId="0" xfId="70" applyNumberFormat="1" applyFont="1" applyFill="1" applyBorder="1" applyAlignment="1" applyProtection="1">
      <alignment horizontal="right"/>
    </xf>
    <xf numFmtId="0" fontId="67" fillId="0" borderId="0" xfId="70" applyNumberFormat="1" applyFont="1" applyFill="1" applyBorder="1" applyAlignment="1" applyProtection="1">
      <alignment horizontal="center" vertical="top"/>
    </xf>
    <xf numFmtId="0" fontId="67" fillId="0" borderId="0" xfId="70" applyNumberFormat="1" applyFont="1" applyFill="1" applyBorder="1" applyAlignment="1" applyProtection="1">
      <alignment vertical="top"/>
    </xf>
    <xf numFmtId="0" fontId="66" fillId="0" borderId="0" xfId="70" applyNumberFormat="1" applyFont="1" applyFill="1" applyBorder="1" applyAlignment="1" applyProtection="1">
      <alignment horizontal="left" vertical="top"/>
    </xf>
    <xf numFmtId="0" fontId="66" fillId="0" borderId="0" xfId="70" applyNumberFormat="1" applyFont="1" applyFill="1" applyBorder="1" applyAlignment="1" applyProtection="1">
      <alignment vertical="top" wrapText="1"/>
    </xf>
    <xf numFmtId="0" fontId="66" fillId="0" borderId="0" xfId="70" applyNumberFormat="1" applyFont="1" applyFill="1" applyBorder="1" applyAlignment="1" applyProtection="1">
      <alignment horizontal="left" vertical="top" wrapText="1"/>
    </xf>
    <xf numFmtId="0" fontId="66" fillId="0" borderId="20" xfId="70" applyNumberFormat="1" applyFont="1" applyFill="1" applyBorder="1" applyAlignment="1" applyProtection="1"/>
    <xf numFmtId="0"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horizontal="center"/>
    </xf>
    <xf numFmtId="0" fontId="66" fillId="0" borderId="0" xfId="70" applyNumberFormat="1" applyFont="1" applyFill="1" applyBorder="1" applyAlignment="1" applyProtection="1">
      <alignment horizontal="left"/>
    </xf>
    <xf numFmtId="0" fontId="66" fillId="0" borderId="20" xfId="70" applyNumberFormat="1" applyFont="1" applyFill="1" applyBorder="1" applyAlignment="1" applyProtection="1">
      <alignment vertical="top"/>
    </xf>
    <xf numFmtId="0" fontId="69" fillId="0" borderId="0"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center"/>
    </xf>
    <xf numFmtId="0" fontId="66" fillId="0" borderId="20" xfId="70" applyNumberFormat="1" applyFont="1" applyFill="1" applyBorder="1" applyAlignment="1" applyProtection="1">
      <alignment horizontal="center"/>
    </xf>
    <xf numFmtId="0" fontId="69" fillId="0" borderId="0" xfId="70" applyNumberFormat="1" applyFont="1" applyFill="1" applyBorder="1" applyAlignment="1" applyProtection="1"/>
    <xf numFmtId="3" fontId="66" fillId="0" borderId="0" xfId="70" applyNumberFormat="1" applyFont="1" applyFill="1" applyBorder="1" applyAlignment="1" applyProtection="1">
      <alignment horizontal="right" vertical="top"/>
    </xf>
    <xf numFmtId="0" fontId="69" fillId="0" borderId="0" xfId="70" applyNumberFormat="1" applyFont="1" applyFill="1" applyBorder="1" applyAlignment="1" applyProtection="1">
      <alignment horizontal="center"/>
    </xf>
    <xf numFmtId="0" fontId="67" fillId="0" borderId="0" xfId="70" applyNumberFormat="1" applyFont="1" applyFill="1" applyBorder="1" applyAlignment="1" applyProtection="1">
      <alignment horizontal="left"/>
    </xf>
    <xf numFmtId="0" fontId="66" fillId="0" borderId="0" xfId="70" applyNumberFormat="1" applyFont="1" applyFill="1" applyBorder="1" applyAlignment="1" applyProtection="1">
      <alignment horizontal="center"/>
    </xf>
    <xf numFmtId="2" fontId="66" fillId="0" borderId="20" xfId="70" applyNumberFormat="1" applyFont="1" applyFill="1" applyBorder="1" applyAlignment="1" applyProtection="1"/>
    <xf numFmtId="49"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wrapText="1"/>
    </xf>
    <xf numFmtId="2" fontId="66" fillId="0" borderId="0" xfId="70" applyNumberFormat="1" applyFont="1" applyFill="1" applyBorder="1" applyAlignment="1" applyProtection="1"/>
    <xf numFmtId="49" fontId="66" fillId="0" borderId="0" xfId="70" applyNumberFormat="1" applyFont="1" applyFill="1" applyBorder="1" applyAlignment="1" applyProtection="1">
      <alignment horizontal="right"/>
    </xf>
    <xf numFmtId="49" fontId="66" fillId="0" borderId="40" xfId="70" applyNumberFormat="1" applyFont="1" applyFill="1" applyBorder="1" applyAlignment="1" applyProtection="1">
      <alignment horizontal="right"/>
    </xf>
    <xf numFmtId="2" fontId="66" fillId="0" borderId="4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xf>
    <xf numFmtId="0" fontId="66" fillId="0" borderId="35" xfId="70" applyNumberFormat="1" applyFont="1" applyFill="1" applyBorder="1" applyAlignment="1" applyProtection="1">
      <alignment horizontal="center" vertical="center" wrapText="1"/>
    </xf>
    <xf numFmtId="0" fontId="66" fillId="0" borderId="35" xfId="70" applyNumberFormat="1" applyFont="1" applyFill="1" applyBorder="1" applyAlignment="1" applyProtection="1">
      <alignment horizontal="center" vertical="center"/>
    </xf>
    <xf numFmtId="1" fontId="67" fillId="0" borderId="38" xfId="70" applyNumberFormat="1" applyFont="1" applyFill="1" applyBorder="1" applyAlignment="1" applyProtection="1">
      <alignment horizontal="center" vertical="top" wrapText="1"/>
    </xf>
    <xf numFmtId="0" fontId="67" fillId="0" borderId="36" xfId="70" applyNumberFormat="1" applyFont="1" applyFill="1" applyBorder="1" applyAlignment="1" applyProtection="1">
      <alignment horizontal="left" vertical="top" wrapText="1"/>
    </xf>
    <xf numFmtId="0" fontId="67" fillId="0" borderId="36" xfId="70" applyNumberFormat="1" applyFont="1" applyFill="1" applyBorder="1" applyAlignment="1" applyProtection="1">
      <alignment horizontal="center" vertical="top" wrapText="1"/>
    </xf>
    <xf numFmtId="1" fontId="67" fillId="0" borderId="36" xfId="70" applyNumberFormat="1" applyFont="1" applyFill="1" applyBorder="1" applyAlignment="1" applyProtection="1">
      <alignment horizontal="center" vertical="top" wrapText="1"/>
    </xf>
    <xf numFmtId="4" fontId="67" fillId="0" borderId="36" xfId="70" applyNumberFormat="1" applyFont="1" applyFill="1" applyBorder="1" applyAlignment="1" applyProtection="1">
      <alignment horizontal="right" vertical="top" wrapText="1"/>
    </xf>
    <xf numFmtId="3" fontId="67" fillId="0" borderId="37"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horizontal="center" vertical="top" wrapText="1"/>
    </xf>
    <xf numFmtId="0" fontId="66" fillId="0" borderId="5" xfId="70" applyNumberFormat="1" applyFont="1" applyFill="1" applyBorder="1" applyAlignment="1" applyProtection="1">
      <alignment vertical="center" wrapText="1"/>
    </xf>
    <xf numFmtId="0" fontId="66" fillId="0" borderId="0"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horizontal="center" vertical="center" wrapText="1"/>
    </xf>
    <xf numFmtId="1" fontId="66" fillId="0" borderId="0" xfId="70" applyNumberFormat="1" applyFont="1" applyFill="1" applyBorder="1" applyAlignment="1" applyProtection="1">
      <alignment horizontal="right" vertical="top" wrapText="1"/>
    </xf>
    <xf numFmtId="0" fontId="66" fillId="0" borderId="0"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horizontal="right" vertical="top" wrapText="1"/>
    </xf>
    <xf numFmtId="2" fontId="66" fillId="0" borderId="0" xfId="70" applyNumberFormat="1" applyFont="1" applyFill="1" applyBorder="1" applyAlignment="1" applyProtection="1">
      <alignment horizontal="center" vertical="top" wrapText="1"/>
    </xf>
    <xf numFmtId="3" fontId="66" fillId="0" borderId="42" xfId="70" applyNumberFormat="1" applyFont="1" applyFill="1" applyBorder="1" applyAlignment="1" applyProtection="1">
      <alignment horizontal="right" vertical="top" wrapText="1"/>
    </xf>
    <xf numFmtId="171" fontId="66" fillId="0" borderId="0" xfId="70" applyNumberFormat="1" applyFont="1" applyFill="1" applyBorder="1" applyAlignment="1" applyProtection="1">
      <alignment horizontal="center" vertical="top" wrapText="1"/>
    </xf>
    <xf numFmtId="0" fontId="66" fillId="0" borderId="36" xfId="70" applyNumberFormat="1" applyFont="1" applyFill="1" applyBorder="1" applyAlignment="1" applyProtection="1">
      <alignment horizontal="center" vertical="top" wrapText="1"/>
    </xf>
    <xf numFmtId="4" fontId="66" fillId="0" borderId="36" xfId="70" applyNumberFormat="1" applyFont="1" applyFill="1" applyBorder="1" applyAlignment="1" applyProtection="1">
      <alignment horizontal="right" vertical="top" wrapText="1"/>
    </xf>
    <xf numFmtId="3" fontId="66" fillId="0" borderId="37" xfId="70" applyNumberFormat="1" applyFont="1" applyFill="1" applyBorder="1" applyAlignment="1" applyProtection="1">
      <alignment horizontal="right" vertical="top" wrapText="1"/>
    </xf>
    <xf numFmtId="1" fontId="66" fillId="0" borderId="0" xfId="70" applyNumberFormat="1" applyFont="1" applyFill="1" applyBorder="1" applyAlignment="1" applyProtection="1">
      <alignment horizontal="center" vertical="top" wrapText="1"/>
    </xf>
    <xf numFmtId="0" fontId="67" fillId="0" borderId="5"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left" vertical="top" wrapText="1"/>
    </xf>
    <xf numFmtId="172" fontId="66" fillId="0" borderId="0" xfId="70" applyNumberFormat="1" applyFont="1" applyFill="1" applyBorder="1" applyAlignment="1" applyProtection="1">
      <alignment horizontal="center" vertical="top" wrapText="1"/>
    </xf>
    <xf numFmtId="167" fontId="66" fillId="0" borderId="0" xfId="70" applyNumberFormat="1" applyFont="1" applyFill="1" applyBorder="1" applyAlignment="1" applyProtection="1">
      <alignment horizontal="center" vertical="top" wrapText="1"/>
    </xf>
    <xf numFmtId="167" fontId="67" fillId="0" borderId="36" xfId="70" applyNumberFormat="1" applyFont="1" applyFill="1" applyBorder="1" applyAlignment="1" applyProtection="1">
      <alignment horizontal="center" vertical="top" wrapText="1"/>
    </xf>
    <xf numFmtId="175" fontId="66" fillId="0" borderId="0" xfId="70" applyNumberFormat="1" applyFont="1" applyFill="1" applyBorder="1" applyAlignment="1" applyProtection="1">
      <alignment horizontal="center" vertical="top" wrapText="1"/>
    </xf>
    <xf numFmtId="172" fontId="67" fillId="0" borderId="36" xfId="70" applyNumberFormat="1" applyFont="1" applyFill="1" applyBorder="1" applyAlignment="1" applyProtection="1">
      <alignment horizontal="center" vertical="top" wrapText="1"/>
    </xf>
    <xf numFmtId="2" fontId="67" fillId="0" borderId="36" xfId="70" applyNumberFormat="1" applyFont="1" applyFill="1" applyBorder="1" applyAlignment="1" applyProtection="1">
      <alignment horizontal="center" vertical="top" wrapText="1"/>
    </xf>
    <xf numFmtId="174" fontId="66" fillId="0" borderId="0" xfId="70" applyNumberFormat="1" applyFont="1" applyFill="1" applyBorder="1" applyAlignment="1" applyProtection="1">
      <alignment horizontal="center" vertical="top" wrapText="1"/>
    </xf>
    <xf numFmtId="173" fontId="66" fillId="0" borderId="0"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right" vertical="top" wrapText="1"/>
    </xf>
    <xf numFmtId="0" fontId="66" fillId="0" borderId="38" xfId="70" applyNumberFormat="1" applyFont="1" applyFill="1" applyBorder="1" applyAlignment="1" applyProtection="1"/>
    <xf numFmtId="0" fontId="67" fillId="0" borderId="36" xfId="70" applyNumberFormat="1" applyFont="1" applyFill="1" applyBorder="1" applyAlignment="1" applyProtection="1">
      <alignment horizontal="right" vertical="top" wrapText="1"/>
    </xf>
    <xf numFmtId="4" fontId="67" fillId="0" borderId="36" xfId="70" applyNumberFormat="1" applyFont="1" applyFill="1" applyBorder="1" applyAlignment="1" applyProtection="1">
      <alignment horizontal="right" vertical="top"/>
    </xf>
    <xf numFmtId="2" fontId="67" fillId="0" borderId="36" xfId="70" applyNumberFormat="1" applyFont="1" applyFill="1" applyBorder="1" applyAlignment="1" applyProtection="1">
      <alignment horizontal="center" vertical="top"/>
    </xf>
    <xf numFmtId="3" fontId="67" fillId="0" borderId="37" xfId="70" applyNumberFormat="1" applyFont="1" applyFill="1" applyBorder="1" applyAlignment="1" applyProtection="1">
      <alignment horizontal="right" vertical="top"/>
    </xf>
    <xf numFmtId="4" fontId="67" fillId="0" borderId="0" xfId="70" applyNumberFormat="1" applyFont="1" applyFill="1" applyBorder="1" applyAlignment="1" applyProtection="1">
      <alignment horizontal="right" vertical="top" wrapText="1"/>
    </xf>
    <xf numFmtId="2" fontId="67" fillId="0" borderId="0" xfId="70" applyNumberFormat="1" applyFont="1" applyFill="1" applyBorder="1" applyAlignment="1" applyProtection="1">
      <alignment horizontal="center" vertical="top" wrapText="1"/>
    </xf>
    <xf numFmtId="3" fontId="67" fillId="0" borderId="42" xfId="70" applyNumberFormat="1" applyFont="1" applyFill="1" applyBorder="1" applyAlignment="1" applyProtection="1">
      <alignment horizontal="right" vertical="top" wrapText="1"/>
    </xf>
    <xf numFmtId="0" fontId="67" fillId="0" borderId="38" xfId="70" applyNumberFormat="1" applyFont="1" applyFill="1" applyBorder="1" applyAlignment="1" applyProtection="1">
      <alignment horizontal="center" vertical="top" wrapText="1"/>
    </xf>
    <xf numFmtId="173" fontId="67" fillId="0" borderId="36"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vertical="top"/>
    </xf>
    <xf numFmtId="2" fontId="66" fillId="0" borderId="0" xfId="70" applyNumberFormat="1" applyFont="1" applyFill="1" applyBorder="1" applyAlignment="1" applyProtection="1">
      <alignment vertical="top"/>
    </xf>
    <xf numFmtId="3" fontId="66" fillId="0" borderId="0" xfId="70" applyNumberFormat="1" applyFont="1" applyFill="1" applyBorder="1" applyAlignment="1" applyProtection="1">
      <alignment vertical="top"/>
    </xf>
    <xf numFmtId="0" fontId="67" fillId="0" borderId="36" xfId="70" applyNumberFormat="1" applyFont="1" applyFill="1" applyBorder="1" applyAlignment="1" applyProtection="1">
      <alignment horizontal="center" vertical="top"/>
    </xf>
    <xf numFmtId="0" fontId="66" fillId="0" borderId="5" xfId="70" applyNumberFormat="1" applyFont="1" applyFill="1" applyBorder="1" applyAlignment="1" applyProtection="1"/>
    <xf numFmtId="4" fontId="66" fillId="0" borderId="0" xfId="70" applyNumberFormat="1" applyFont="1" applyFill="1" applyBorder="1" applyAlignment="1" applyProtection="1">
      <alignment horizontal="right" vertical="top"/>
    </xf>
    <xf numFmtId="0" fontId="66" fillId="0" borderId="0" xfId="70" applyNumberFormat="1" applyFont="1" applyFill="1" applyBorder="1" applyAlignment="1" applyProtection="1">
      <alignment horizontal="center" vertical="top"/>
    </xf>
    <xf numFmtId="3" fontId="66" fillId="0" borderId="42" xfId="70" applyNumberFormat="1" applyFont="1" applyFill="1" applyBorder="1" applyAlignment="1" applyProtection="1">
      <alignment horizontal="right" vertical="top"/>
    </xf>
    <xf numFmtId="4" fontId="66" fillId="0" borderId="42" xfId="70" applyNumberFormat="1" applyFont="1" applyFill="1" applyBorder="1" applyAlignment="1" applyProtection="1">
      <alignment horizontal="right" vertical="top"/>
    </xf>
    <xf numFmtId="4" fontId="67" fillId="0" borderId="0" xfId="70" applyNumberFormat="1" applyFont="1" applyFill="1" applyBorder="1" applyAlignment="1" applyProtection="1">
      <alignment horizontal="right" vertical="top"/>
    </xf>
    <xf numFmtId="4" fontId="67" fillId="0" borderId="42" xfId="70" applyNumberFormat="1" applyFont="1" applyFill="1" applyBorder="1" applyAlignment="1" applyProtection="1">
      <alignment horizontal="right" vertical="top"/>
    </xf>
    <xf numFmtId="2" fontId="67" fillId="0" borderId="0" xfId="70" applyNumberFormat="1" applyFont="1" applyFill="1" applyBorder="1" applyAlignment="1" applyProtection="1">
      <alignment horizontal="center" vertical="top"/>
    </xf>
    <xf numFmtId="3" fontId="67" fillId="0" borderId="0" xfId="70" applyNumberFormat="1" applyFont="1" applyFill="1" applyBorder="1" applyAlignment="1" applyProtection="1">
      <alignment horizontal="right" vertical="top"/>
    </xf>
    <xf numFmtId="0" fontId="66" fillId="0" borderId="36" xfId="70" applyNumberFormat="1" applyFont="1" applyFill="1" applyBorder="1" applyAlignment="1" applyProtection="1"/>
    <xf numFmtId="0" fontId="66" fillId="0" borderId="0" xfId="70" applyNumberFormat="1" applyFont="1" applyFill="1" applyBorder="1" applyAlignment="1" applyProtection="1">
      <alignment horizontal="right" vertical="top"/>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1"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2" fillId="0" borderId="0" xfId="50" applyFont="1" applyAlignment="1" applyProtection="1">
      <alignment horizontal="center"/>
    </xf>
    <xf numFmtId="0" fontId="73" fillId="0" borderId="35" xfId="50" applyFont="1" applyBorder="1" applyAlignment="1" applyProtection="1">
      <alignment horizontal="center" vertical="center" wrapText="1"/>
    </xf>
    <xf numFmtId="0" fontId="73" fillId="0" borderId="35"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4" fillId="0" borderId="35" xfId="50" applyFont="1" applyBorder="1" applyAlignment="1" applyProtection="1">
      <alignment vertical="center" wrapText="1"/>
    </xf>
    <xf numFmtId="169" fontId="74" fillId="0" borderId="35" xfId="50" applyNumberFormat="1" applyFont="1" applyFill="1" applyBorder="1" applyAlignment="1" applyProtection="1">
      <alignment horizontal="center" vertical="center"/>
    </xf>
    <xf numFmtId="0" fontId="0" fillId="0" borderId="0" xfId="0" applyProtection="1"/>
    <xf numFmtId="3" fontId="74" fillId="0" borderId="35" xfId="50" applyNumberFormat="1" applyFont="1" applyFill="1" applyBorder="1" applyAlignment="1" applyProtection="1">
      <alignment horizontal="center" vertical="center"/>
    </xf>
    <xf numFmtId="9" fontId="74" fillId="0" borderId="35" xfId="50" applyNumberFormat="1" applyFont="1" applyFill="1" applyBorder="1" applyAlignment="1" applyProtection="1">
      <alignment horizontal="center" vertical="center"/>
    </xf>
    <xf numFmtId="176" fontId="74" fillId="0" borderId="35" xfId="50" applyNumberFormat="1" applyFont="1" applyFill="1" applyBorder="1" applyAlignment="1" applyProtection="1">
      <alignment horizontal="center" vertical="center"/>
    </xf>
    <xf numFmtId="9" fontId="0" fillId="0" borderId="0" xfId="67" applyFont="1" applyProtection="1"/>
    <xf numFmtId="0" fontId="74" fillId="0" borderId="0" xfId="50" applyFont="1" applyBorder="1" applyAlignment="1" applyProtection="1">
      <alignment vertical="center" wrapText="1"/>
    </xf>
    <xf numFmtId="176" fontId="74" fillId="0" borderId="0" xfId="50" applyNumberFormat="1" applyFont="1" applyFill="1" applyBorder="1" applyAlignment="1" applyProtection="1">
      <alignment horizontal="center" vertical="center"/>
    </xf>
    <xf numFmtId="0" fontId="74" fillId="0" borderId="0" xfId="50" applyFont="1" applyBorder="1" applyProtection="1"/>
    <xf numFmtId="0" fontId="1" fillId="0" borderId="0" xfId="50" applyBorder="1" applyProtection="1"/>
    <xf numFmtId="0" fontId="73" fillId="26" borderId="35" xfId="50" applyFont="1" applyFill="1" applyBorder="1" applyAlignment="1" applyProtection="1">
      <alignment horizontal="left" vertical="center" wrapText="1"/>
    </xf>
    <xf numFmtId="0" fontId="73" fillId="26" borderId="35" xfId="50" applyFont="1" applyFill="1" applyBorder="1" applyAlignment="1" applyProtection="1">
      <alignment horizontal="center" vertical="center"/>
    </xf>
    <xf numFmtId="167" fontId="74" fillId="0" borderId="35" xfId="50" applyNumberFormat="1" applyFont="1" applyFill="1" applyBorder="1" applyAlignment="1" applyProtection="1">
      <alignment horizontal="center" vertical="center"/>
    </xf>
    <xf numFmtId="0" fontId="74" fillId="0" borderId="0" xfId="50" applyFont="1" applyBorder="1" applyAlignment="1" applyProtection="1">
      <alignment vertical="center"/>
    </xf>
    <xf numFmtId="0" fontId="74" fillId="0" borderId="0" xfId="50" applyFont="1" applyBorder="1" applyAlignment="1" applyProtection="1"/>
    <xf numFmtId="0" fontId="59" fillId="0" borderId="0" xfId="50" applyFont="1" applyBorder="1" applyProtection="1"/>
    <xf numFmtId="0" fontId="73" fillId="26" borderId="43"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7" borderId="35" xfId="50" applyFont="1" applyFill="1" applyBorder="1" applyAlignment="1" applyProtection="1">
      <alignment horizontal="left" vertical="center"/>
    </xf>
    <xf numFmtId="0" fontId="74" fillId="27" borderId="35" xfId="50" applyFont="1" applyFill="1" applyBorder="1" applyAlignment="1" applyProtection="1">
      <alignment horizontal="center" vertical="center"/>
    </xf>
    <xf numFmtId="169" fontId="73" fillId="0" borderId="35" xfId="50" applyNumberFormat="1" applyFont="1" applyFill="1" applyBorder="1" applyAlignment="1" applyProtection="1">
      <alignment horizontal="center" vertical="center"/>
    </xf>
    <xf numFmtId="169" fontId="73" fillId="27" borderId="35" xfId="50" applyNumberFormat="1" applyFont="1" applyFill="1" applyBorder="1" applyAlignment="1" applyProtection="1">
      <alignment horizontal="center" vertical="center"/>
    </xf>
    <xf numFmtId="0" fontId="75" fillId="0" borderId="0" xfId="50" applyFont="1" applyFill="1" applyProtection="1"/>
    <xf numFmtId="0" fontId="2" fillId="0" borderId="0" xfId="50" applyFont="1" applyFill="1" applyProtection="1"/>
    <xf numFmtId="0" fontId="2" fillId="27" borderId="0" xfId="50" applyFont="1" applyFill="1" applyProtection="1"/>
    <xf numFmtId="0" fontId="73" fillId="0" borderId="35" xfId="50" applyFont="1" applyBorder="1" applyAlignment="1" applyProtection="1">
      <alignment vertical="center" wrapText="1"/>
    </xf>
    <xf numFmtId="0" fontId="2" fillId="0" borderId="0" xfId="50" applyFont="1" applyProtection="1"/>
    <xf numFmtId="0" fontId="73" fillId="0" borderId="39" xfId="50" applyFont="1" applyBorder="1" applyAlignment="1" applyProtection="1">
      <alignment vertical="center" wrapText="1"/>
    </xf>
    <xf numFmtId="169" fontId="73" fillId="0" borderId="41" xfId="50" applyNumberFormat="1" applyFont="1" applyFill="1" applyBorder="1" applyAlignment="1" applyProtection="1">
      <alignment horizontal="center" vertical="center"/>
    </xf>
    <xf numFmtId="0" fontId="74" fillId="0" borderId="0" xfId="50" applyFont="1" applyAlignment="1" applyProtection="1">
      <alignment vertical="center" wrapText="1"/>
    </xf>
    <xf numFmtId="0" fontId="74" fillId="0" borderId="0" xfId="50" applyFont="1" applyAlignment="1" applyProtection="1">
      <alignment vertical="center"/>
    </xf>
    <xf numFmtId="0" fontId="74" fillId="0" borderId="0" xfId="50" applyFont="1" applyProtection="1"/>
    <xf numFmtId="0" fontId="74" fillId="0" borderId="0" xfId="50" applyFont="1" applyAlignment="1" applyProtection="1"/>
    <xf numFmtId="0" fontId="38" fillId="0" borderId="0" xfId="50" applyFont="1" applyProtection="1"/>
    <xf numFmtId="0" fontId="74" fillId="0" borderId="35" xfId="50" applyFont="1" applyFill="1" applyBorder="1" applyAlignment="1" applyProtection="1">
      <alignment horizontal="center" vertical="center"/>
    </xf>
    <xf numFmtId="0" fontId="1" fillId="0" borderId="0" xfId="50" applyAlignment="1" applyProtection="1">
      <alignment vertical="center"/>
    </xf>
    <xf numFmtId="169" fontId="74" fillId="27" borderId="35" xfId="50" applyNumberFormat="1" applyFont="1" applyFill="1" applyBorder="1" applyAlignment="1" applyProtection="1">
      <alignment horizontal="center" vertical="center"/>
    </xf>
    <xf numFmtId="169" fontId="59" fillId="0" borderId="35" xfId="50" applyNumberFormat="1" applyFont="1" applyBorder="1" applyAlignment="1" applyProtection="1">
      <alignment vertical="center"/>
    </xf>
    <xf numFmtId="169" fontId="1" fillId="0" borderId="35" xfId="50" applyNumberFormat="1" applyFont="1" applyBorder="1" applyAlignment="1" applyProtection="1">
      <alignment vertical="center"/>
    </xf>
    <xf numFmtId="0" fontId="73" fillId="0" borderId="0" xfId="50" applyFont="1" applyBorder="1" applyAlignment="1" applyProtection="1">
      <alignment vertical="center" wrapText="1"/>
    </xf>
    <xf numFmtId="3" fontId="73"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3" fillId="26" borderId="35" xfId="50" applyFont="1" applyFill="1" applyBorder="1" applyAlignment="1" applyProtection="1">
      <alignment vertical="center" wrapText="1"/>
    </xf>
    <xf numFmtId="3" fontId="73" fillId="26" borderId="35" xfId="50" applyNumberFormat="1" applyFont="1" applyFill="1" applyBorder="1" applyAlignment="1" applyProtection="1">
      <alignment horizontal="center" vertical="center" wrapText="1"/>
    </xf>
    <xf numFmtId="0" fontId="73"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3" fillId="0" borderId="35"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76" fillId="0" borderId="0" xfId="50" applyFont="1" applyAlignment="1" applyProtection="1">
      <alignment wrapText="1"/>
    </xf>
    <xf numFmtId="49" fontId="46" fillId="0" borderId="0" xfId="62" applyNumberFormat="1"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3" fillId="26" borderId="43" xfId="50" applyFont="1" applyFill="1" applyBorder="1" applyAlignment="1" applyProtection="1">
      <alignment horizontal="left" vertical="center" wrapText="1"/>
    </xf>
    <xf numFmtId="0" fontId="73" fillId="26" borderId="2"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6" borderId="2" xfId="50" applyFont="1" applyFill="1" applyBorder="1" applyAlignment="1" applyProtection="1">
      <alignment horizontal="center" vertical="center"/>
    </xf>
    <xf numFmtId="0" fontId="73" fillId="26" borderId="35" xfId="50" applyFont="1" applyFill="1" applyBorder="1" applyAlignment="1" applyProtection="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27" xfId="2" applyFont="1" applyFill="1" applyBorder="1" applyAlignment="1">
      <alignment horizontal="left" vertical="top" wrapText="1"/>
    </xf>
    <xf numFmtId="0" fontId="41" fillId="0" borderId="30" xfId="2" applyFont="1" applyFill="1" applyBorder="1" applyAlignment="1">
      <alignment horizontal="left" vertical="top" wrapText="1"/>
    </xf>
    <xf numFmtId="0" fontId="41" fillId="0" borderId="28"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6" fillId="0" borderId="20" xfId="70" applyNumberFormat="1" applyFont="1" applyFill="1" applyBorder="1" applyAlignment="1" applyProtection="1">
      <alignment horizontal="left" vertical="top"/>
    </xf>
    <xf numFmtId="0" fontId="69" fillId="0" borderId="36" xfId="70" applyNumberFormat="1" applyFont="1" applyFill="1" applyBorder="1" applyAlignment="1" applyProtection="1">
      <alignment horizontal="center" vertical="center"/>
    </xf>
    <xf numFmtId="0" fontId="66" fillId="0" borderId="0" xfId="70" applyNumberFormat="1" applyFont="1" applyFill="1" applyBorder="1" applyAlignment="1" applyProtection="1">
      <alignment horizontal="left" vertical="top" wrapText="1"/>
    </xf>
    <xf numFmtId="0" fontId="67" fillId="0" borderId="0" xfId="70" applyNumberFormat="1" applyFont="1" applyFill="1" applyBorder="1" applyAlignment="1" applyProtection="1">
      <alignment horizontal="left" vertical="top" wrapText="1"/>
    </xf>
    <xf numFmtId="0" fontId="67" fillId="0" borderId="36" xfId="70" applyNumberFormat="1" applyFont="1" applyFill="1" applyBorder="1" applyAlignment="1" applyProtection="1">
      <alignment horizontal="left" vertical="top" wrapText="1"/>
    </xf>
    <xf numFmtId="0" fontId="66" fillId="0" borderId="42" xfId="70" applyNumberFormat="1" applyFont="1" applyFill="1" applyBorder="1" applyAlignment="1" applyProtection="1">
      <alignment horizontal="left" vertical="top" wrapText="1"/>
    </xf>
    <xf numFmtId="0" fontId="66" fillId="0" borderId="36" xfId="70" applyNumberFormat="1" applyFont="1" applyFill="1" applyBorder="1" applyAlignment="1" applyProtection="1">
      <alignment horizontal="left" vertical="top" wrapText="1"/>
    </xf>
    <xf numFmtId="0" fontId="68" fillId="0" borderId="39" xfId="70" applyNumberFormat="1" applyFont="1" applyFill="1" applyBorder="1" applyAlignment="1" applyProtection="1">
      <alignment horizontal="left" vertical="center" wrapText="1"/>
    </xf>
    <xf numFmtId="0" fontId="68" fillId="0" borderId="40" xfId="70" applyNumberFormat="1" applyFont="1" applyFill="1" applyBorder="1" applyAlignment="1" applyProtection="1">
      <alignment horizontal="left" vertical="center" wrapText="1"/>
    </xf>
    <xf numFmtId="0" fontId="68" fillId="0" borderId="41" xfId="70" applyNumberFormat="1" applyFont="1" applyFill="1" applyBorder="1" applyAlignment="1" applyProtection="1">
      <alignment horizontal="left" vertical="center" wrapText="1"/>
    </xf>
    <xf numFmtId="0" fontId="67" fillId="0" borderId="39" xfId="70" applyNumberFormat="1" applyFont="1" applyFill="1" applyBorder="1" applyAlignment="1" applyProtection="1">
      <alignment horizontal="left" vertical="center" wrapText="1"/>
    </xf>
    <xf numFmtId="0" fontId="67" fillId="0" borderId="40" xfId="70" applyNumberFormat="1" applyFont="1" applyFill="1" applyBorder="1" applyAlignment="1" applyProtection="1">
      <alignment horizontal="left" vertical="center" wrapText="1"/>
    </xf>
    <xf numFmtId="0" fontId="67" fillId="0" borderId="41" xfId="70" applyNumberFormat="1" applyFont="1" applyFill="1" applyBorder="1" applyAlignment="1" applyProtection="1">
      <alignment horizontal="left" vertical="center" wrapText="1"/>
    </xf>
    <xf numFmtId="0" fontId="66" fillId="0" borderId="0" xfId="70" applyNumberFormat="1" applyFont="1" applyFill="1" applyBorder="1" applyAlignment="1" applyProtection="1">
      <alignment horizontal="center" wrapText="1"/>
    </xf>
    <xf numFmtId="0" fontId="66" fillId="0" borderId="20" xfId="70" applyNumberFormat="1" applyFont="1" applyFill="1" applyBorder="1" applyAlignment="1" applyProtection="1">
      <alignment horizontal="center" wrapText="1"/>
    </xf>
    <xf numFmtId="0" fontId="66" fillId="0" borderId="35" xfId="70" applyNumberFormat="1" applyFont="1" applyFill="1" applyBorder="1" applyAlignment="1" applyProtection="1">
      <alignment horizontal="center" vertical="center"/>
    </xf>
    <xf numFmtId="0" fontId="67" fillId="0" borderId="0" xfId="70" applyNumberFormat="1" applyFont="1" applyFill="1" applyBorder="1" applyAlignment="1" applyProtection="1">
      <alignment horizontal="center" vertical="top"/>
    </xf>
    <xf numFmtId="0" fontId="66" fillId="0" borderId="0" xfId="70" applyNumberFormat="1" applyFont="1" applyFill="1" applyBorder="1" applyAlignment="1" applyProtection="1">
      <alignment horizontal="left" vertical="top"/>
    </xf>
    <xf numFmtId="0" fontId="66" fillId="0" borderId="0" xfId="70" applyNumberFormat="1" applyFont="1" applyFill="1" applyBorder="1" applyAlignment="1" applyProtection="1">
      <alignment vertical="top" wrapText="1"/>
    </xf>
    <xf numFmtId="0" fontId="66" fillId="0" borderId="35" xfId="70" applyNumberFormat="1" applyFont="1" applyFill="1" applyBorder="1" applyAlignment="1" applyProtection="1">
      <alignment horizontal="center" vertical="center" wrapText="1"/>
    </xf>
    <xf numFmtId="0" fontId="66" fillId="0" borderId="40" xfId="70" applyNumberFormat="1" applyFont="1" applyFill="1" applyBorder="1" applyAlignment="1" applyProtection="1">
      <alignment horizontal="center"/>
    </xf>
    <xf numFmtId="0" fontId="69" fillId="0" borderId="36"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center"/>
    </xf>
    <xf numFmtId="0" fontId="69" fillId="0" borderId="36" xfId="70" applyNumberFormat="1" applyFont="1" applyFill="1" applyBorder="1" applyAlignment="1" applyProtection="1">
      <alignment horizontal="center"/>
    </xf>
    <xf numFmtId="170" fontId="11" fillId="0" borderId="35" xfId="68" applyNumberFormat="1" applyFont="1" applyFill="1" applyBorder="1" applyAlignment="1">
      <alignment horizontal="center" vertical="center" wrapText="1"/>
    </xf>
    <xf numFmtId="167" fontId="43" fillId="0" borderId="35" xfId="2" applyNumberFormat="1" applyFont="1" applyFill="1" applyBorder="1" applyAlignment="1">
      <alignment horizontal="center" vertical="center" wrapText="1"/>
    </xf>
    <xf numFmtId="167" fontId="11" fillId="0" borderId="35" xfId="2" applyNumberFormat="1" applyFont="1" applyFill="1" applyBorder="1" applyAlignment="1">
      <alignment horizontal="center" vertical="center" wrapText="1"/>
    </xf>
    <xf numFmtId="0" fontId="11" fillId="0" borderId="35" xfId="2" applyFont="1" applyFill="1" applyBorder="1" applyAlignment="1">
      <alignment horizontal="center" vertical="center" wrapText="1"/>
    </xf>
    <xf numFmtId="0" fontId="11" fillId="0" borderId="35" xfId="2" applyFont="1" applyBorder="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tabSelected="1" view="pageBreakPreview" topLeftCell="A14" zoomScaleSheetLayoutView="100" workbookViewId="0">
      <selection activeCell="C47" sqref="C4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435</v>
      </c>
      <c r="F3" s="15"/>
    </row>
    <row r="4" spans="1:21" s="11" customFormat="1" ht="18.75" x14ac:dyDescent="0.3">
      <c r="A4" s="16"/>
      <c r="F4" s="15"/>
      <c r="G4" s="14"/>
    </row>
    <row r="5" spans="1:21" s="11" customFormat="1" ht="15.75" x14ac:dyDescent="0.25">
      <c r="A5" s="573" t="s">
        <v>453</v>
      </c>
      <c r="B5" s="573"/>
      <c r="C5" s="573"/>
      <c r="D5" s="159"/>
      <c r="E5" s="159"/>
      <c r="F5" s="159"/>
      <c r="G5" s="159"/>
      <c r="H5" s="159"/>
      <c r="I5" s="159"/>
    </row>
    <row r="6" spans="1:21" s="11" customFormat="1" ht="18.75" x14ac:dyDescent="0.3">
      <c r="A6" s="16"/>
      <c r="F6" s="15"/>
      <c r="G6" s="14"/>
    </row>
    <row r="7" spans="1:21" s="11" customFormat="1" ht="18.75" x14ac:dyDescent="0.2">
      <c r="A7" s="577" t="s">
        <v>7</v>
      </c>
      <c r="B7" s="577"/>
      <c r="C7" s="577"/>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578" t="s">
        <v>531</v>
      </c>
      <c r="B9" s="578"/>
      <c r="C9" s="578"/>
      <c r="D9" s="7"/>
      <c r="E9" s="7"/>
      <c r="F9" s="7"/>
      <c r="G9" s="7"/>
      <c r="H9" s="12"/>
      <c r="I9" s="12"/>
      <c r="J9" s="12"/>
      <c r="K9" s="12"/>
      <c r="L9" s="12"/>
      <c r="M9" s="12"/>
      <c r="N9" s="12"/>
      <c r="O9" s="12"/>
      <c r="P9" s="12"/>
      <c r="Q9" s="12"/>
      <c r="R9" s="12"/>
      <c r="S9" s="12"/>
      <c r="T9" s="12"/>
      <c r="U9" s="12"/>
    </row>
    <row r="10" spans="1:21" s="11" customFormat="1" ht="18.75" x14ac:dyDescent="0.2">
      <c r="A10" s="574" t="s">
        <v>6</v>
      </c>
      <c r="B10" s="574"/>
      <c r="C10" s="574"/>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579" t="s">
        <v>536</v>
      </c>
      <c r="B12" s="579"/>
      <c r="C12" s="579"/>
      <c r="D12" s="7"/>
      <c r="E12" s="7"/>
      <c r="F12" s="7"/>
      <c r="G12" s="7"/>
      <c r="H12" s="12"/>
      <c r="I12" s="12"/>
      <c r="J12" s="12"/>
      <c r="K12" s="12"/>
      <c r="L12" s="12"/>
      <c r="M12" s="12"/>
      <c r="N12" s="12"/>
      <c r="O12" s="12"/>
      <c r="P12" s="12"/>
      <c r="Q12" s="12"/>
      <c r="R12" s="12"/>
      <c r="S12" s="12"/>
      <c r="T12" s="12"/>
      <c r="U12" s="12"/>
    </row>
    <row r="13" spans="1:21" s="11" customFormat="1" ht="18.75" x14ac:dyDescent="0.2">
      <c r="A13" s="574" t="s">
        <v>5</v>
      </c>
      <c r="B13" s="574"/>
      <c r="C13" s="574"/>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580" t="s">
        <v>535</v>
      </c>
      <c r="B15" s="580"/>
      <c r="C15" s="580"/>
      <c r="D15" s="7"/>
      <c r="E15" s="7"/>
      <c r="F15" s="7"/>
      <c r="G15" s="7"/>
      <c r="H15" s="7"/>
      <c r="I15" s="7"/>
      <c r="J15" s="7"/>
      <c r="K15" s="7"/>
      <c r="L15" s="7"/>
      <c r="M15" s="7"/>
      <c r="N15" s="7"/>
      <c r="O15" s="7"/>
      <c r="P15" s="7"/>
      <c r="Q15" s="7"/>
      <c r="R15" s="7"/>
      <c r="S15" s="7"/>
      <c r="T15" s="7"/>
      <c r="U15" s="7"/>
    </row>
    <row r="16" spans="1:21" s="3" customFormat="1" ht="15" customHeight="1" x14ac:dyDescent="0.2">
      <c r="A16" s="574" t="s">
        <v>4</v>
      </c>
      <c r="B16" s="574"/>
      <c r="C16" s="574"/>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575" t="s">
        <v>404</v>
      </c>
      <c r="B18" s="576"/>
      <c r="C18" s="57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439</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423</v>
      </c>
      <c r="C23" s="35" t="s">
        <v>440</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6" t="s">
        <v>354</v>
      </c>
      <c r="C24" s="166" t="s">
        <v>531</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6" t="s">
        <v>72</v>
      </c>
      <c r="C25" s="196" t="s">
        <v>429</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6" t="s">
        <v>71</v>
      </c>
      <c r="C26" s="166" t="s">
        <v>532</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6" t="s">
        <v>355</v>
      </c>
      <c r="C27" s="168" t="s">
        <v>421</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6" t="s">
        <v>356</v>
      </c>
      <c r="C28" s="168" t="s">
        <v>421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6" t="s">
        <v>357</v>
      </c>
      <c r="C29" s="168" t="s">
        <v>421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8" t="s">
        <v>421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8" t="s">
        <v>421</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8" t="s">
        <v>422</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8" t="s">
        <v>422</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8" t="s">
        <v>422</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8" t="s">
        <v>421</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8" t="s">
        <v>422</v>
      </c>
      <c r="D37" s="22"/>
      <c r="E37" s="22"/>
      <c r="F37" s="22"/>
      <c r="G37" s="22"/>
      <c r="H37" s="22"/>
      <c r="I37" s="22"/>
      <c r="J37" s="22"/>
      <c r="K37" s="22"/>
      <c r="L37" s="22"/>
      <c r="M37" s="22"/>
      <c r="N37" s="22"/>
      <c r="O37" s="22"/>
      <c r="P37" s="22"/>
      <c r="Q37" s="22"/>
      <c r="R37" s="22"/>
      <c r="S37" s="22"/>
      <c r="T37" s="22"/>
      <c r="U37" s="22"/>
    </row>
    <row r="38" spans="1:21" ht="23.25" customHeight="1" x14ac:dyDescent="0.25">
      <c r="A38" s="570"/>
      <c r="B38" s="571"/>
      <c r="C38" s="572"/>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441</v>
      </c>
      <c r="C39" s="194" t="s">
        <v>799</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83"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83"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83"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83"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83"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83" t="s">
        <v>270</v>
      </c>
      <c r="D45" s="22"/>
      <c r="E45" s="22"/>
      <c r="F45" s="22"/>
      <c r="G45" s="22"/>
      <c r="H45" s="22"/>
      <c r="I45" s="22"/>
      <c r="J45" s="22"/>
      <c r="K45" s="22"/>
      <c r="L45" s="22"/>
      <c r="M45" s="22"/>
      <c r="N45" s="22"/>
      <c r="O45" s="22"/>
      <c r="P45" s="22"/>
      <c r="Q45" s="22"/>
      <c r="R45" s="22"/>
      <c r="S45" s="22"/>
      <c r="T45" s="22"/>
      <c r="U45" s="22"/>
    </row>
    <row r="46" spans="1:21" ht="18.75" customHeight="1" x14ac:dyDescent="0.25">
      <c r="A46" s="570"/>
      <c r="B46" s="571"/>
      <c r="C46" s="572"/>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194">
        <v>6.0611616000000001</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6" t="s">
        <v>834</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C16" zoomScale="70" zoomScaleNormal="70" zoomScaleSheetLayoutView="70" workbookViewId="0">
      <selection activeCell="AA32" sqref="AA32"/>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«05» мая 2016 г. №380</v>
      </c>
    </row>
    <row r="4" spans="1:33" ht="18.75" customHeight="1" x14ac:dyDescent="0.25">
      <c r="A4" s="573" t="str">
        <f>'1.Титульный лист'!A5</f>
        <v>Год раскрытия информации:  2022 год</v>
      </c>
      <c r="B4" s="573"/>
      <c r="C4" s="573"/>
      <c r="D4" s="573"/>
      <c r="E4" s="573"/>
      <c r="F4" s="573"/>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row>
    <row r="5" spans="1:33" ht="18.75" x14ac:dyDescent="0.3">
      <c r="A5" s="57"/>
      <c r="B5" s="57"/>
      <c r="C5" s="57"/>
      <c r="D5" s="57"/>
      <c r="E5" s="57"/>
      <c r="F5" s="57"/>
      <c r="L5" s="57"/>
      <c r="M5" s="57"/>
      <c r="AG5" s="14"/>
    </row>
    <row r="6" spans="1:33" ht="18.75" x14ac:dyDescent="0.25">
      <c r="A6" s="577" t="s">
        <v>7</v>
      </c>
      <c r="B6" s="577"/>
      <c r="C6" s="577"/>
      <c r="D6" s="577"/>
      <c r="E6" s="577"/>
      <c r="F6" s="577"/>
      <c r="G6" s="577"/>
      <c r="H6" s="577"/>
      <c r="I6" s="577"/>
      <c r="J6" s="577"/>
      <c r="K6" s="577"/>
      <c r="L6" s="577"/>
      <c r="M6" s="577"/>
      <c r="N6" s="577"/>
      <c r="O6" s="577"/>
      <c r="P6" s="577"/>
      <c r="Q6" s="577"/>
      <c r="R6" s="577"/>
      <c r="S6" s="577"/>
      <c r="T6" s="577"/>
      <c r="U6" s="577"/>
      <c r="V6" s="577"/>
      <c r="W6" s="577"/>
      <c r="X6" s="577"/>
      <c r="Y6" s="577"/>
      <c r="Z6" s="577"/>
      <c r="AA6" s="577"/>
      <c r="AB6" s="577"/>
      <c r="AC6" s="577"/>
      <c r="AD6" s="577"/>
      <c r="AE6" s="577"/>
      <c r="AF6" s="577"/>
      <c r="AG6" s="577"/>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579" t="s">
        <v>442</v>
      </c>
      <c r="B8" s="579"/>
      <c r="C8" s="579"/>
      <c r="D8" s="579"/>
      <c r="E8" s="579"/>
      <c r="F8" s="579"/>
      <c r="G8" s="579"/>
      <c r="H8" s="579"/>
      <c r="I8" s="579"/>
      <c r="J8" s="579"/>
      <c r="K8" s="579"/>
      <c r="L8" s="579"/>
      <c r="M8" s="579"/>
      <c r="N8" s="579"/>
      <c r="O8" s="579"/>
      <c r="P8" s="579"/>
      <c r="Q8" s="579"/>
      <c r="R8" s="579"/>
      <c r="S8" s="579"/>
      <c r="T8" s="579"/>
      <c r="U8" s="579"/>
      <c r="V8" s="579"/>
      <c r="W8" s="579"/>
      <c r="X8" s="579"/>
      <c r="Y8" s="579"/>
      <c r="Z8" s="579"/>
      <c r="AA8" s="579"/>
      <c r="AB8" s="579"/>
      <c r="AC8" s="579"/>
      <c r="AD8" s="579"/>
      <c r="AE8" s="579"/>
      <c r="AF8" s="579"/>
      <c r="AG8" s="579"/>
    </row>
    <row r="9" spans="1:33" ht="18.75" customHeight="1" x14ac:dyDescent="0.25">
      <c r="A9" s="574" t="s">
        <v>6</v>
      </c>
      <c r="B9" s="574"/>
      <c r="C9" s="574"/>
      <c r="D9" s="574"/>
      <c r="E9" s="574"/>
      <c r="F9" s="574"/>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578" t="str">
        <f xml:space="preserve"> '1.Титульный лист'!A12</f>
        <v>L_ 2022_14_Ц_7</v>
      </c>
      <c r="B11" s="578"/>
      <c r="C11" s="578"/>
      <c r="D11" s="578"/>
      <c r="E11" s="578"/>
      <c r="F11" s="578"/>
      <c r="G11" s="578"/>
      <c r="H11" s="578"/>
      <c r="I11" s="578"/>
      <c r="J11" s="578"/>
      <c r="K11" s="578"/>
      <c r="L11" s="578"/>
      <c r="M11" s="578"/>
      <c r="N11" s="578"/>
      <c r="O11" s="578"/>
      <c r="P11" s="578"/>
      <c r="Q11" s="578"/>
      <c r="R11" s="578"/>
      <c r="S11" s="578"/>
      <c r="T11" s="578"/>
      <c r="U11" s="578"/>
      <c r="V11" s="578"/>
      <c r="W11" s="578"/>
      <c r="X11" s="578"/>
      <c r="Y11" s="578"/>
      <c r="Z11" s="578"/>
      <c r="AA11" s="578"/>
      <c r="AB11" s="578"/>
      <c r="AC11" s="578"/>
      <c r="AD11" s="578"/>
      <c r="AE11" s="578"/>
      <c r="AF11" s="578"/>
      <c r="AG11" s="578"/>
    </row>
    <row r="12" spans="1:33" x14ac:dyDescent="0.25">
      <c r="A12" s="574" t="s">
        <v>5</v>
      </c>
      <c r="B12" s="574"/>
      <c r="C12" s="574"/>
      <c r="D12" s="574"/>
      <c r="E12" s="574"/>
      <c r="F12" s="574"/>
      <c r="G12" s="574"/>
      <c r="H12" s="574"/>
      <c r="I12" s="574"/>
      <c r="J12" s="574"/>
      <c r="K12" s="574"/>
      <c r="L12" s="574"/>
      <c r="M12" s="574"/>
      <c r="N12" s="574"/>
      <c r="O12" s="574"/>
      <c r="P12" s="574"/>
      <c r="Q12" s="574"/>
      <c r="R12" s="574"/>
      <c r="S12" s="574"/>
      <c r="T12" s="574"/>
      <c r="U12" s="574"/>
      <c r="V12" s="574"/>
      <c r="W12" s="574"/>
      <c r="X12" s="574"/>
      <c r="Y12" s="574"/>
      <c r="Z12" s="574"/>
      <c r="AA12" s="574"/>
      <c r="AB12" s="574"/>
      <c r="AC12" s="574"/>
      <c r="AD12" s="574"/>
      <c r="AE12" s="574"/>
      <c r="AF12" s="574"/>
      <c r="AG12" s="574"/>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578" t="str">
        <f xml:space="preserve"> '1.Титульный лист'!A15</f>
        <v>Установка реклоузера на ВЛ-10 кВ Ф-4,Ф-5 ПС Иглино, Ф-8 ПС Минзитарово, (3 шт.)</v>
      </c>
      <c r="B14" s="578"/>
      <c r="C14" s="578"/>
      <c r="D14" s="578"/>
      <c r="E14" s="578"/>
      <c r="F14" s="578"/>
      <c r="G14" s="578"/>
      <c r="H14" s="578"/>
      <c r="I14" s="578"/>
      <c r="J14" s="578"/>
      <c r="K14" s="578"/>
      <c r="L14" s="578"/>
      <c r="M14" s="578"/>
      <c r="N14" s="578"/>
      <c r="O14" s="578"/>
      <c r="P14" s="578"/>
      <c r="Q14" s="578"/>
      <c r="R14" s="578"/>
      <c r="S14" s="578"/>
      <c r="T14" s="578"/>
      <c r="U14" s="578"/>
      <c r="V14" s="578"/>
      <c r="W14" s="578"/>
      <c r="X14" s="578"/>
      <c r="Y14" s="578"/>
      <c r="Z14" s="578"/>
      <c r="AA14" s="578"/>
      <c r="AB14" s="578"/>
      <c r="AC14" s="578"/>
      <c r="AD14" s="578"/>
      <c r="AE14" s="578"/>
      <c r="AF14" s="578"/>
      <c r="AG14" s="578"/>
    </row>
    <row r="15" spans="1:33" ht="15.75" customHeight="1" x14ac:dyDescent="0.25">
      <c r="A15" s="574" t="s">
        <v>4</v>
      </c>
      <c r="B15" s="574"/>
      <c r="C15" s="574"/>
      <c r="D15" s="574"/>
      <c r="E15" s="574"/>
      <c r="F15" s="574"/>
      <c r="G15" s="574"/>
      <c r="H15" s="574"/>
      <c r="I15" s="574"/>
      <c r="J15" s="574"/>
      <c r="K15" s="574"/>
      <c r="L15" s="574"/>
      <c r="M15" s="574"/>
      <c r="N15" s="574"/>
      <c r="O15" s="574"/>
      <c r="P15" s="574"/>
      <c r="Q15" s="574"/>
      <c r="R15" s="574"/>
      <c r="S15" s="574"/>
      <c r="T15" s="574"/>
      <c r="U15" s="574"/>
      <c r="V15" s="574"/>
      <c r="W15" s="574"/>
      <c r="X15" s="574"/>
      <c r="Y15" s="574"/>
      <c r="Z15" s="574"/>
      <c r="AA15" s="574"/>
      <c r="AB15" s="574"/>
      <c r="AC15" s="574"/>
      <c r="AD15" s="574"/>
      <c r="AE15" s="574"/>
      <c r="AF15" s="574"/>
      <c r="AG15" s="574"/>
    </row>
    <row r="16" spans="1:33" x14ac:dyDescent="0.25">
      <c r="A16" s="646"/>
      <c r="B16" s="646"/>
      <c r="C16" s="646"/>
      <c r="D16" s="646"/>
      <c r="E16" s="646"/>
      <c r="F16" s="646"/>
      <c r="G16" s="646"/>
      <c r="H16" s="646"/>
      <c r="I16" s="646"/>
      <c r="J16" s="646"/>
      <c r="K16" s="646"/>
      <c r="L16" s="646"/>
      <c r="M16" s="646"/>
      <c r="N16" s="646"/>
      <c r="O16" s="646"/>
      <c r="P16" s="646"/>
      <c r="Q16" s="646"/>
      <c r="R16" s="646"/>
      <c r="S16" s="646"/>
      <c r="T16" s="646"/>
      <c r="U16" s="646"/>
      <c r="V16" s="646"/>
      <c r="W16" s="646"/>
      <c r="X16" s="646"/>
      <c r="Y16" s="646"/>
      <c r="Z16" s="646"/>
      <c r="AA16" s="646"/>
      <c r="AB16" s="646"/>
      <c r="AC16" s="646"/>
      <c r="AD16" s="646"/>
      <c r="AE16" s="646"/>
      <c r="AF16" s="646"/>
      <c r="AG16" s="646"/>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650" t="s">
        <v>389</v>
      </c>
      <c r="B18" s="650"/>
      <c r="C18" s="650"/>
      <c r="D18" s="650"/>
      <c r="E18" s="650"/>
      <c r="F18" s="650"/>
      <c r="G18" s="650"/>
      <c r="H18" s="650"/>
      <c r="I18" s="650"/>
      <c r="J18" s="650"/>
      <c r="K18" s="650"/>
      <c r="L18" s="650"/>
      <c r="M18" s="650"/>
      <c r="N18" s="650"/>
      <c r="O18" s="650"/>
      <c r="P18" s="650"/>
      <c r="Q18" s="650"/>
      <c r="R18" s="650"/>
      <c r="S18" s="650"/>
      <c r="T18" s="650"/>
      <c r="U18" s="650"/>
      <c r="V18" s="650"/>
      <c r="W18" s="650"/>
      <c r="X18" s="650"/>
      <c r="Y18" s="650"/>
      <c r="Z18" s="650"/>
      <c r="AA18" s="650"/>
      <c r="AB18" s="650"/>
      <c r="AC18" s="650"/>
      <c r="AD18" s="650"/>
      <c r="AE18" s="650"/>
      <c r="AF18" s="650"/>
      <c r="AG18" s="650"/>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647" t="s">
        <v>185</v>
      </c>
      <c r="B20" s="647" t="s">
        <v>184</v>
      </c>
      <c r="C20" s="634" t="s">
        <v>183</v>
      </c>
      <c r="D20" s="634"/>
      <c r="E20" s="649" t="s">
        <v>182</v>
      </c>
      <c r="F20" s="649"/>
      <c r="G20" s="647" t="s">
        <v>452</v>
      </c>
      <c r="H20" s="644" t="s">
        <v>420</v>
      </c>
      <c r="I20" s="645"/>
      <c r="J20" s="645"/>
      <c r="K20" s="645"/>
      <c r="L20" s="644" t="s">
        <v>434</v>
      </c>
      <c r="M20" s="645"/>
      <c r="N20" s="645"/>
      <c r="O20" s="645"/>
      <c r="P20" s="644" t="s">
        <v>443</v>
      </c>
      <c r="Q20" s="645"/>
      <c r="R20" s="645"/>
      <c r="S20" s="645"/>
      <c r="T20" s="644" t="s">
        <v>444</v>
      </c>
      <c r="U20" s="645"/>
      <c r="V20" s="645"/>
      <c r="W20" s="645"/>
      <c r="X20" s="644" t="s">
        <v>446</v>
      </c>
      <c r="Y20" s="645"/>
      <c r="Z20" s="645"/>
      <c r="AA20" s="645"/>
      <c r="AB20" s="644" t="s">
        <v>449</v>
      </c>
      <c r="AC20" s="645"/>
      <c r="AD20" s="645"/>
      <c r="AE20" s="645"/>
      <c r="AF20" s="651" t="s">
        <v>181</v>
      </c>
      <c r="AG20" s="652"/>
      <c r="AH20" s="81"/>
      <c r="AI20" s="81"/>
      <c r="AJ20" s="81"/>
    </row>
    <row r="21" spans="1:36" ht="99.75" customHeight="1" x14ac:dyDescent="0.25">
      <c r="A21" s="648"/>
      <c r="B21" s="648"/>
      <c r="C21" s="634"/>
      <c r="D21" s="634"/>
      <c r="E21" s="649"/>
      <c r="F21" s="649"/>
      <c r="G21" s="648"/>
      <c r="H21" s="634" t="s">
        <v>2</v>
      </c>
      <c r="I21" s="634"/>
      <c r="J21" s="634" t="s">
        <v>9</v>
      </c>
      <c r="K21" s="634"/>
      <c r="L21" s="634" t="s">
        <v>2</v>
      </c>
      <c r="M21" s="634"/>
      <c r="N21" s="634" t="s">
        <v>9</v>
      </c>
      <c r="O21" s="634"/>
      <c r="P21" s="634" t="s">
        <v>2</v>
      </c>
      <c r="Q21" s="634"/>
      <c r="R21" s="634" t="s">
        <v>179</v>
      </c>
      <c r="S21" s="634"/>
      <c r="T21" s="634" t="s">
        <v>2</v>
      </c>
      <c r="U21" s="634"/>
      <c r="V21" s="634" t="s">
        <v>179</v>
      </c>
      <c r="W21" s="634"/>
      <c r="X21" s="634" t="s">
        <v>2</v>
      </c>
      <c r="Y21" s="634"/>
      <c r="Z21" s="634" t="s">
        <v>179</v>
      </c>
      <c r="AA21" s="634"/>
      <c r="AB21" s="634" t="s">
        <v>2</v>
      </c>
      <c r="AC21" s="634"/>
      <c r="AD21" s="634" t="s">
        <v>179</v>
      </c>
      <c r="AE21" s="634"/>
      <c r="AF21" s="653"/>
      <c r="AG21" s="654"/>
    </row>
    <row r="22" spans="1:36" ht="89.25" customHeight="1" x14ac:dyDescent="0.25">
      <c r="A22" s="641"/>
      <c r="B22" s="641"/>
      <c r="C22" s="78" t="s">
        <v>2</v>
      </c>
      <c r="D22" s="78" t="s">
        <v>9</v>
      </c>
      <c r="E22" s="80" t="s">
        <v>450</v>
      </c>
      <c r="F22" s="80" t="s">
        <v>451</v>
      </c>
      <c r="G22" s="641"/>
      <c r="H22" s="79" t="s">
        <v>371</v>
      </c>
      <c r="I22" s="79" t="s">
        <v>372</v>
      </c>
      <c r="J22" s="79" t="s">
        <v>371</v>
      </c>
      <c r="K22" s="79" t="s">
        <v>372</v>
      </c>
      <c r="L22" s="79" t="s">
        <v>371</v>
      </c>
      <c r="M22" s="79" t="s">
        <v>372</v>
      </c>
      <c r="N22" s="79" t="s">
        <v>371</v>
      </c>
      <c r="O22" s="79" t="s">
        <v>372</v>
      </c>
      <c r="P22" s="79" t="s">
        <v>371</v>
      </c>
      <c r="Q22" s="79" t="s">
        <v>372</v>
      </c>
      <c r="R22" s="79" t="s">
        <v>371</v>
      </c>
      <c r="S22" s="79" t="s">
        <v>372</v>
      </c>
      <c r="T22" s="79" t="s">
        <v>371</v>
      </c>
      <c r="U22" s="79" t="s">
        <v>372</v>
      </c>
      <c r="V22" s="79" t="s">
        <v>371</v>
      </c>
      <c r="W22" s="79" t="s">
        <v>372</v>
      </c>
      <c r="X22" s="79" t="s">
        <v>371</v>
      </c>
      <c r="Y22" s="79" t="s">
        <v>372</v>
      </c>
      <c r="Z22" s="79" t="s">
        <v>371</v>
      </c>
      <c r="AA22" s="79" t="s">
        <v>372</v>
      </c>
      <c r="AB22" s="79" t="s">
        <v>371</v>
      </c>
      <c r="AC22" s="79" t="s">
        <v>372</v>
      </c>
      <c r="AD22" s="79" t="s">
        <v>371</v>
      </c>
      <c r="AE22" s="79" t="s">
        <v>372</v>
      </c>
      <c r="AF22" s="78" t="s">
        <v>180</v>
      </c>
      <c r="AG22" s="78" t="s">
        <v>9</v>
      </c>
    </row>
    <row r="23" spans="1:36" ht="19.5" customHeight="1" x14ac:dyDescent="0.25">
      <c r="A23" s="70">
        <v>1</v>
      </c>
      <c r="B23" s="70">
        <v>2</v>
      </c>
      <c r="C23" s="70">
        <v>3</v>
      </c>
      <c r="D23" s="70">
        <v>4</v>
      </c>
      <c r="E23" s="70">
        <v>5</v>
      </c>
      <c r="F23" s="70">
        <v>6</v>
      </c>
      <c r="G23" s="151">
        <v>7</v>
      </c>
      <c r="H23" s="151">
        <v>8</v>
      </c>
      <c r="I23" s="151">
        <v>9</v>
      </c>
      <c r="J23" s="192">
        <v>10</v>
      </c>
      <c r="K23" s="192">
        <v>11</v>
      </c>
      <c r="L23" s="192">
        <v>12</v>
      </c>
      <c r="M23" s="192">
        <v>13</v>
      </c>
      <c r="N23" s="192">
        <v>14</v>
      </c>
      <c r="O23" s="192">
        <v>15</v>
      </c>
      <c r="P23" s="213">
        <v>16</v>
      </c>
      <c r="Q23" s="213">
        <v>17</v>
      </c>
      <c r="R23" s="213">
        <v>18</v>
      </c>
      <c r="S23" s="192">
        <v>19</v>
      </c>
      <c r="T23" s="192">
        <v>20</v>
      </c>
      <c r="U23" s="192">
        <v>21</v>
      </c>
      <c r="V23" s="192">
        <v>22</v>
      </c>
      <c r="W23" s="192">
        <v>23</v>
      </c>
      <c r="X23" s="192">
        <v>24</v>
      </c>
      <c r="Y23" s="192">
        <v>25</v>
      </c>
      <c r="Z23" s="192">
        <v>26</v>
      </c>
      <c r="AA23" s="192">
        <v>27</v>
      </c>
      <c r="AB23" s="192">
        <v>28</v>
      </c>
      <c r="AC23" s="192">
        <v>29</v>
      </c>
      <c r="AD23" s="192">
        <v>30</v>
      </c>
      <c r="AE23" s="192">
        <v>31</v>
      </c>
      <c r="AF23" s="192">
        <v>32</v>
      </c>
      <c r="AG23" s="192">
        <v>33</v>
      </c>
    </row>
    <row r="24" spans="1:36" ht="47.25" customHeight="1" x14ac:dyDescent="0.25">
      <c r="A24" s="75">
        <v>1</v>
      </c>
      <c r="B24" s="74" t="s">
        <v>178</v>
      </c>
      <c r="C24" s="218">
        <f>'1.Титульный лист'!C47</f>
        <v>6.0611616000000001</v>
      </c>
      <c r="D24" s="218">
        <f>C24</f>
        <v>6.0611616000000001</v>
      </c>
      <c r="E24" s="218"/>
      <c r="F24" s="218"/>
      <c r="G24" s="77"/>
      <c r="H24" s="186"/>
      <c r="I24" s="69"/>
      <c r="J24" s="186"/>
      <c r="K24" s="69"/>
      <c r="L24" s="219">
        <f>C24</f>
        <v>6.0611616000000001</v>
      </c>
      <c r="M24" s="220" t="s">
        <v>455</v>
      </c>
      <c r="N24" s="219">
        <f>C24</f>
        <v>6.0611616000000001</v>
      </c>
      <c r="O24" s="220" t="s">
        <v>455</v>
      </c>
      <c r="P24" s="219"/>
      <c r="Q24" s="220"/>
      <c r="R24" s="219"/>
      <c r="S24" s="220"/>
      <c r="T24" s="186"/>
      <c r="U24" s="69"/>
      <c r="V24" s="186"/>
      <c r="W24" s="69"/>
      <c r="X24" s="186"/>
      <c r="Y24" s="69"/>
      <c r="Z24" s="186"/>
      <c r="AA24" s="69"/>
      <c r="AB24" s="186"/>
      <c r="AC24" s="69"/>
      <c r="AD24" s="186"/>
      <c r="AE24" s="69"/>
      <c r="AF24" s="186">
        <f>C24</f>
        <v>6.0611616000000001</v>
      </c>
      <c r="AG24" s="186">
        <f>D24</f>
        <v>6.0611616000000001</v>
      </c>
    </row>
    <row r="25" spans="1:36" ht="24" customHeight="1" x14ac:dyDescent="0.25">
      <c r="A25" s="72" t="s">
        <v>177</v>
      </c>
      <c r="B25" s="44" t="s">
        <v>176</v>
      </c>
      <c r="C25" s="718"/>
      <c r="D25" s="718"/>
      <c r="E25" s="714"/>
      <c r="F25" s="714"/>
      <c r="G25" s="715"/>
      <c r="H25" s="716"/>
      <c r="I25" s="717"/>
      <c r="J25" s="716"/>
      <c r="K25" s="717"/>
      <c r="L25" s="718"/>
      <c r="M25" s="718"/>
      <c r="N25" s="718"/>
      <c r="O25" s="718"/>
      <c r="P25" s="219"/>
      <c r="Q25" s="220"/>
      <c r="R25" s="219"/>
      <c r="S25" s="220"/>
      <c r="T25" s="715"/>
      <c r="U25" s="715"/>
      <c r="V25" s="715"/>
      <c r="W25" s="715"/>
      <c r="X25" s="715"/>
      <c r="Y25" s="715"/>
      <c r="Z25" s="715"/>
      <c r="AA25" s="715"/>
      <c r="AB25" s="715"/>
      <c r="AC25" s="715"/>
      <c r="AD25" s="715"/>
      <c r="AE25" s="715"/>
      <c r="AF25" s="718"/>
      <c r="AG25" s="718"/>
    </row>
    <row r="26" spans="1:36" x14ac:dyDescent="0.25">
      <c r="A26" s="72" t="s">
        <v>175</v>
      </c>
      <c r="B26" s="44" t="s">
        <v>174</v>
      </c>
      <c r="C26" s="44"/>
      <c r="D26" s="69"/>
      <c r="E26" s="69"/>
      <c r="F26" s="69"/>
      <c r="G26" s="70"/>
      <c r="H26" s="70"/>
      <c r="I26" s="70"/>
      <c r="J26" s="70"/>
      <c r="K26" s="70"/>
      <c r="L26" s="69"/>
      <c r="M26" s="69"/>
      <c r="N26" s="77"/>
      <c r="O26" s="69"/>
      <c r="P26" s="69"/>
      <c r="Q26" s="69"/>
      <c r="R26" s="69"/>
      <c r="S26" s="69"/>
      <c r="T26" s="69"/>
      <c r="U26" s="69"/>
      <c r="V26" s="69"/>
      <c r="W26" s="69"/>
      <c r="X26" s="69"/>
      <c r="Y26" s="69"/>
      <c r="Z26" s="69"/>
      <c r="AA26" s="69"/>
      <c r="AB26" s="69"/>
      <c r="AC26" s="69"/>
      <c r="AD26" s="69"/>
      <c r="AE26" s="69"/>
      <c r="AF26" s="186"/>
      <c r="AG26" s="69"/>
    </row>
    <row r="27" spans="1:36" ht="31.5" x14ac:dyDescent="0.25">
      <c r="A27" s="72" t="s">
        <v>173</v>
      </c>
      <c r="B27" s="44" t="s">
        <v>329</v>
      </c>
      <c r="C27" s="218">
        <f>C24</f>
        <v>6.0611616000000001</v>
      </c>
      <c r="D27" s="218">
        <f>C24</f>
        <v>6.0611616000000001</v>
      </c>
      <c r="E27" s="201"/>
      <c r="F27" s="201"/>
      <c r="G27" s="69"/>
      <c r="H27" s="185"/>
      <c r="I27" s="44"/>
      <c r="J27" s="185"/>
      <c r="K27" s="44"/>
      <c r="L27" s="219">
        <f>C27</f>
        <v>6.0611616000000001</v>
      </c>
      <c r="M27" s="220" t="s">
        <v>455</v>
      </c>
      <c r="N27" s="219">
        <f>C27</f>
        <v>6.0611616000000001</v>
      </c>
      <c r="O27" s="220" t="s">
        <v>836</v>
      </c>
      <c r="P27" s="217"/>
      <c r="Q27" s="69"/>
      <c r="R27" s="186"/>
      <c r="S27" s="69"/>
      <c r="T27" s="186"/>
      <c r="U27" s="69"/>
      <c r="V27" s="186"/>
      <c r="W27" s="69"/>
      <c r="X27" s="186"/>
      <c r="Y27" s="69"/>
      <c r="Z27" s="186"/>
      <c r="AA27" s="69"/>
      <c r="AB27" s="186"/>
      <c r="AC27" s="69"/>
      <c r="AD27" s="186"/>
      <c r="AE27" s="69"/>
      <c r="AF27" s="186">
        <f>C27</f>
        <v>6.0611616000000001</v>
      </c>
      <c r="AG27" s="186">
        <f>D27</f>
        <v>6.0611616000000001</v>
      </c>
    </row>
    <row r="28" spans="1:36" x14ac:dyDescent="0.25">
      <c r="A28" s="72" t="s">
        <v>172</v>
      </c>
      <c r="B28" s="44" t="s">
        <v>171</v>
      </c>
      <c r="C28" s="44"/>
      <c r="D28" s="69"/>
      <c r="E28" s="69"/>
      <c r="F28" s="69"/>
      <c r="G28" s="69"/>
      <c r="H28" s="44"/>
      <c r="I28" s="44"/>
      <c r="J28" s="44"/>
      <c r="K28" s="44"/>
      <c r="L28" s="69"/>
      <c r="M28" s="69"/>
      <c r="N28" s="44"/>
      <c r="O28" s="69"/>
      <c r="P28" s="69"/>
      <c r="Q28" s="69"/>
      <c r="R28" s="69"/>
      <c r="S28" s="69"/>
      <c r="T28" s="69"/>
      <c r="U28" s="69"/>
      <c r="V28" s="69"/>
      <c r="W28" s="69"/>
      <c r="X28" s="69"/>
      <c r="Y28" s="69"/>
      <c r="Z28" s="69"/>
      <c r="AA28" s="69"/>
      <c r="AB28" s="69"/>
      <c r="AC28" s="69"/>
      <c r="AD28" s="69"/>
      <c r="AE28" s="69"/>
      <c r="AF28" s="186"/>
      <c r="AG28" s="69"/>
    </row>
    <row r="29" spans="1:36" x14ac:dyDescent="0.25">
      <c r="A29" s="72" t="s">
        <v>170</v>
      </c>
      <c r="B29" s="76" t="s">
        <v>169</v>
      </c>
      <c r="C29" s="44"/>
      <c r="D29" s="69"/>
      <c r="E29" s="69"/>
      <c r="F29" s="69"/>
      <c r="G29" s="69"/>
      <c r="H29" s="44"/>
      <c r="I29" s="44"/>
      <c r="J29" s="44"/>
      <c r="K29" s="44"/>
      <c r="L29" s="69"/>
      <c r="M29" s="69"/>
      <c r="N29" s="44"/>
      <c r="O29" s="69"/>
      <c r="P29" s="69"/>
      <c r="Q29" s="69"/>
      <c r="R29" s="69"/>
      <c r="S29" s="69"/>
      <c r="T29" s="69"/>
      <c r="U29" s="69"/>
      <c r="V29" s="69"/>
      <c r="W29" s="69"/>
      <c r="X29" s="69"/>
      <c r="Y29" s="69"/>
      <c r="Z29" s="69"/>
      <c r="AA29" s="69"/>
      <c r="AB29" s="69"/>
      <c r="AC29" s="69"/>
      <c r="AD29" s="69"/>
      <c r="AE29" s="69"/>
      <c r="AF29" s="186"/>
      <c r="AG29" s="69"/>
    </row>
    <row r="30" spans="1:36" ht="47.25" x14ac:dyDescent="0.25">
      <c r="A30" s="75" t="s">
        <v>61</v>
      </c>
      <c r="B30" s="74" t="s">
        <v>168</v>
      </c>
      <c r="C30" s="201"/>
      <c r="D30" s="201"/>
      <c r="E30" s="201"/>
      <c r="F30" s="201"/>
      <c r="G30" s="186"/>
      <c r="H30" s="44"/>
      <c r="I30" s="44"/>
      <c r="J30" s="44"/>
      <c r="K30" s="44"/>
      <c r="L30" s="201"/>
      <c r="M30" s="69"/>
      <c r="N30" s="201"/>
      <c r="O30" s="69"/>
      <c r="P30" s="186"/>
      <c r="Q30" s="69"/>
      <c r="R30" s="69"/>
      <c r="S30" s="69"/>
      <c r="T30" s="44"/>
      <c r="U30" s="69"/>
      <c r="V30" s="69"/>
      <c r="W30" s="69"/>
      <c r="X30" s="44"/>
      <c r="Y30" s="69"/>
      <c r="Z30" s="69"/>
      <c r="AA30" s="69"/>
      <c r="AB30" s="186"/>
      <c r="AC30" s="69"/>
      <c r="AD30" s="69"/>
      <c r="AE30" s="69"/>
      <c r="AF30" s="186"/>
      <c r="AG30" s="186"/>
    </row>
    <row r="31" spans="1:36" x14ac:dyDescent="0.25">
      <c r="A31" s="75" t="s">
        <v>167</v>
      </c>
      <c r="B31" s="44" t="s">
        <v>166</v>
      </c>
      <c r="C31" s="201"/>
      <c r="D31" s="201"/>
      <c r="E31" s="201"/>
      <c r="F31" s="201"/>
      <c r="G31" s="186"/>
      <c r="H31" s="44"/>
      <c r="I31" s="44"/>
      <c r="J31" s="44"/>
      <c r="K31" s="44"/>
      <c r="L31" s="201"/>
      <c r="M31" s="69"/>
      <c r="N31" s="201"/>
      <c r="O31" s="69"/>
      <c r="P31" s="186"/>
      <c r="Q31" s="69"/>
      <c r="R31" s="69"/>
      <c r="S31" s="69"/>
      <c r="T31" s="69"/>
      <c r="U31" s="69"/>
      <c r="V31" s="69"/>
      <c r="W31" s="69"/>
      <c r="X31" s="69"/>
      <c r="Y31" s="69"/>
      <c r="Z31" s="69"/>
      <c r="AA31" s="69"/>
      <c r="AB31" s="186"/>
      <c r="AC31" s="69"/>
      <c r="AD31" s="69"/>
      <c r="AE31" s="69"/>
      <c r="AF31" s="186"/>
      <c r="AG31" s="186"/>
    </row>
    <row r="32" spans="1:36" ht="31.5" x14ac:dyDescent="0.25">
      <c r="A32" s="75" t="s">
        <v>165</v>
      </c>
      <c r="B32" s="44" t="s">
        <v>164</v>
      </c>
      <c r="C32" s="186"/>
      <c r="D32" s="186"/>
      <c r="E32" s="186"/>
      <c r="F32" s="186"/>
      <c r="G32" s="44"/>
      <c r="H32" s="44"/>
      <c r="I32" s="44"/>
      <c r="J32" s="44"/>
      <c r="K32" s="44"/>
      <c r="L32" s="186"/>
      <c r="M32" s="69"/>
      <c r="N32" s="186"/>
      <c r="O32" s="69"/>
      <c r="P32" s="186"/>
      <c r="Q32" s="69"/>
      <c r="R32" s="190"/>
      <c r="S32" s="190"/>
      <c r="T32" s="190"/>
      <c r="U32" s="190"/>
      <c r="V32" s="69"/>
      <c r="W32" s="69"/>
      <c r="X32" s="190"/>
      <c r="Y32" s="190"/>
      <c r="Z32" s="69"/>
      <c r="AA32" s="69"/>
      <c r="AB32" s="186"/>
      <c r="AC32" s="69"/>
      <c r="AD32" s="69"/>
      <c r="AE32" s="69"/>
      <c r="AF32" s="186"/>
      <c r="AG32" s="186"/>
    </row>
    <row r="33" spans="1:33" x14ac:dyDescent="0.25">
      <c r="A33" s="75" t="s">
        <v>163</v>
      </c>
      <c r="B33" s="44" t="s">
        <v>162</v>
      </c>
      <c r="C33" s="74"/>
      <c r="D33" s="70"/>
      <c r="E33" s="70"/>
      <c r="F33" s="70"/>
      <c r="G33" s="44"/>
      <c r="H33" s="44"/>
      <c r="I33" s="44"/>
      <c r="J33" s="44"/>
      <c r="K33" s="44"/>
      <c r="L33" s="186"/>
      <c r="M33" s="69"/>
      <c r="N33" s="44"/>
      <c r="O33" s="44"/>
      <c r="P33" s="186"/>
      <c r="Q33" s="69"/>
      <c r="R33" s="190"/>
      <c r="S33" s="190"/>
      <c r="T33" s="190"/>
      <c r="U33" s="190"/>
      <c r="V33" s="44"/>
      <c r="W33" s="69"/>
      <c r="X33" s="190"/>
      <c r="Y33" s="190"/>
      <c r="Z33" s="44"/>
      <c r="AA33" s="69"/>
      <c r="AB33" s="186"/>
      <c r="AC33" s="69"/>
      <c r="AD33" s="44"/>
      <c r="AE33" s="69"/>
      <c r="AF33" s="186"/>
      <c r="AG33" s="68"/>
    </row>
    <row r="34" spans="1:33" x14ac:dyDescent="0.25">
      <c r="A34" s="75" t="s">
        <v>161</v>
      </c>
      <c r="B34" s="44" t="s">
        <v>160</v>
      </c>
      <c r="C34" s="74"/>
      <c r="D34" s="70"/>
      <c r="E34" s="70"/>
      <c r="F34" s="70"/>
      <c r="G34" s="44"/>
      <c r="H34" s="44"/>
      <c r="I34" s="44"/>
      <c r="J34" s="44"/>
      <c r="K34" s="44"/>
      <c r="L34" s="69"/>
      <c r="M34" s="69"/>
      <c r="N34" s="44"/>
      <c r="O34" s="69"/>
      <c r="P34" s="69"/>
      <c r="Q34" s="69"/>
      <c r="R34" s="190"/>
      <c r="S34" s="190"/>
      <c r="T34" s="190"/>
      <c r="U34" s="190"/>
      <c r="V34" s="69"/>
      <c r="W34" s="69"/>
      <c r="X34" s="190"/>
      <c r="Y34" s="190"/>
      <c r="Z34" s="69"/>
      <c r="AA34" s="69"/>
      <c r="AB34" s="190"/>
      <c r="AC34" s="190"/>
      <c r="AD34" s="69"/>
      <c r="AE34" s="69"/>
      <c r="AF34" s="186"/>
      <c r="AG34" s="68"/>
    </row>
    <row r="35" spans="1:33" ht="31.5" x14ac:dyDescent="0.25">
      <c r="A35" s="75" t="s">
        <v>60</v>
      </c>
      <c r="B35" s="74" t="s">
        <v>159</v>
      </c>
      <c r="C35" s="74"/>
      <c r="D35" s="70"/>
      <c r="E35" s="44"/>
      <c r="F35" s="44"/>
      <c r="G35" s="44"/>
      <c r="H35" s="44"/>
      <c r="I35" s="44"/>
      <c r="J35" s="44"/>
      <c r="K35" s="44"/>
      <c r="L35" s="69"/>
      <c r="M35" s="69"/>
      <c r="N35" s="44"/>
      <c r="O35" s="69"/>
      <c r="P35" s="69"/>
      <c r="Q35" s="69"/>
      <c r="R35" s="69"/>
      <c r="S35" s="69"/>
      <c r="T35" s="69"/>
      <c r="U35" s="69"/>
      <c r="V35" s="69"/>
      <c r="W35" s="69"/>
      <c r="X35" s="69"/>
      <c r="Y35" s="69"/>
      <c r="Z35" s="69"/>
      <c r="AA35" s="69"/>
      <c r="AB35" s="69"/>
      <c r="AC35" s="69"/>
      <c r="AD35" s="69"/>
      <c r="AE35" s="69"/>
      <c r="AF35" s="186"/>
      <c r="AG35" s="68"/>
    </row>
    <row r="36" spans="1:33" ht="31.5" x14ac:dyDescent="0.25">
      <c r="A36" s="72" t="s">
        <v>158</v>
      </c>
      <c r="B36" s="71" t="s">
        <v>157</v>
      </c>
      <c r="C36" s="71"/>
      <c r="D36" s="70"/>
      <c r="E36" s="44"/>
      <c r="F36" s="44"/>
      <c r="G36" s="44"/>
      <c r="H36" s="44"/>
      <c r="I36" s="44"/>
      <c r="J36" s="44"/>
      <c r="K36" s="44"/>
      <c r="L36" s="69"/>
      <c r="M36" s="69"/>
      <c r="N36" s="44"/>
      <c r="O36" s="69"/>
      <c r="P36" s="69"/>
      <c r="Q36" s="69"/>
      <c r="R36" s="69"/>
      <c r="S36" s="69"/>
      <c r="T36" s="69"/>
      <c r="U36" s="69"/>
      <c r="V36" s="69"/>
      <c r="W36" s="69"/>
      <c r="X36" s="69"/>
      <c r="Y36" s="69"/>
      <c r="Z36" s="69"/>
      <c r="AA36" s="69"/>
      <c r="AB36" s="69"/>
      <c r="AC36" s="69"/>
      <c r="AD36" s="69"/>
      <c r="AE36" s="69"/>
      <c r="AF36" s="186"/>
      <c r="AG36" s="68"/>
    </row>
    <row r="37" spans="1:33" x14ac:dyDescent="0.25">
      <c r="A37" s="72" t="s">
        <v>156</v>
      </c>
      <c r="B37" s="71" t="s">
        <v>146</v>
      </c>
      <c r="C37" s="71"/>
      <c r="D37" s="70"/>
      <c r="E37" s="44"/>
      <c r="F37" s="44"/>
      <c r="G37" s="44"/>
      <c r="H37" s="44"/>
      <c r="I37" s="44"/>
      <c r="J37" s="44"/>
      <c r="K37" s="44"/>
      <c r="L37" s="69"/>
      <c r="M37" s="69"/>
      <c r="N37" s="44"/>
      <c r="O37" s="69"/>
      <c r="P37" s="69"/>
      <c r="Q37" s="69"/>
      <c r="R37" s="69"/>
      <c r="S37" s="69"/>
      <c r="T37" s="69"/>
      <c r="U37" s="69"/>
      <c r="V37" s="69"/>
      <c r="W37" s="69"/>
      <c r="X37" s="69"/>
      <c r="Y37" s="69"/>
      <c r="Z37" s="69"/>
      <c r="AA37" s="69"/>
      <c r="AB37" s="69"/>
      <c r="AC37" s="69"/>
      <c r="AD37" s="69"/>
      <c r="AE37" s="69"/>
      <c r="AF37" s="186"/>
      <c r="AG37" s="68"/>
    </row>
    <row r="38" spans="1:33" x14ac:dyDescent="0.25">
      <c r="A38" s="72" t="s">
        <v>155</v>
      </c>
      <c r="B38" s="71" t="s">
        <v>144</v>
      </c>
      <c r="C38" s="71"/>
      <c r="D38" s="70"/>
      <c r="E38" s="44"/>
      <c r="F38" s="44"/>
      <c r="G38" s="44"/>
      <c r="H38" s="44"/>
      <c r="I38" s="44"/>
      <c r="J38" s="44"/>
      <c r="K38" s="44"/>
      <c r="L38" s="69"/>
      <c r="M38" s="69"/>
      <c r="N38" s="44"/>
      <c r="O38" s="69"/>
      <c r="P38" s="69"/>
      <c r="Q38" s="69"/>
      <c r="R38" s="69"/>
      <c r="S38" s="69"/>
      <c r="T38" s="69"/>
      <c r="U38" s="69"/>
      <c r="V38" s="69"/>
      <c r="W38" s="69"/>
      <c r="X38" s="69"/>
      <c r="Y38" s="69"/>
      <c r="Z38" s="69"/>
      <c r="AA38" s="69"/>
      <c r="AB38" s="69"/>
      <c r="AC38" s="69"/>
      <c r="AD38" s="69"/>
      <c r="AE38" s="69"/>
      <c r="AF38" s="186"/>
      <c r="AG38" s="68"/>
    </row>
    <row r="39" spans="1:33" ht="31.5" x14ac:dyDescent="0.25">
      <c r="A39" s="72" t="s">
        <v>154</v>
      </c>
      <c r="B39" s="44" t="s">
        <v>142</v>
      </c>
      <c r="C39" s="44"/>
      <c r="D39" s="70"/>
      <c r="E39" s="44"/>
      <c r="F39" s="44"/>
      <c r="G39" s="44"/>
      <c r="H39" s="44"/>
      <c r="I39" s="44"/>
      <c r="J39" s="44"/>
      <c r="K39" s="44"/>
      <c r="L39" s="69"/>
      <c r="M39" s="69"/>
      <c r="N39" s="44"/>
      <c r="O39" s="69"/>
      <c r="P39" s="69"/>
      <c r="Q39" s="69"/>
      <c r="R39" s="69"/>
      <c r="S39" s="69"/>
      <c r="T39" s="69"/>
      <c r="U39" s="69"/>
      <c r="V39" s="69"/>
      <c r="W39" s="69"/>
      <c r="X39" s="69"/>
      <c r="Y39" s="69"/>
      <c r="Z39" s="69"/>
      <c r="AA39" s="69"/>
      <c r="AB39" s="69"/>
      <c r="AC39" s="69"/>
      <c r="AD39" s="69"/>
      <c r="AE39" s="69"/>
      <c r="AF39" s="186"/>
      <c r="AG39" s="68"/>
    </row>
    <row r="40" spans="1:33" ht="31.5" x14ac:dyDescent="0.25">
      <c r="A40" s="72" t="s">
        <v>153</v>
      </c>
      <c r="B40" s="44" t="s">
        <v>140</v>
      </c>
      <c r="C40" s="44"/>
      <c r="D40" s="70"/>
      <c r="E40" s="44"/>
      <c r="F40" s="44"/>
      <c r="G40" s="44"/>
      <c r="H40" s="44"/>
      <c r="I40" s="44"/>
      <c r="J40" s="44"/>
      <c r="K40" s="44"/>
      <c r="L40" s="69"/>
      <c r="M40" s="69"/>
      <c r="N40" s="44"/>
      <c r="O40" s="69"/>
      <c r="P40" s="69"/>
      <c r="Q40" s="69"/>
      <c r="R40" s="69"/>
      <c r="S40" s="69"/>
      <c r="T40" s="69"/>
      <c r="U40" s="69"/>
      <c r="V40" s="69"/>
      <c r="W40" s="69"/>
      <c r="X40" s="69"/>
      <c r="Y40" s="69"/>
      <c r="Z40" s="69"/>
      <c r="AA40" s="69"/>
      <c r="AB40" s="69"/>
      <c r="AC40" s="69"/>
      <c r="AD40" s="69"/>
      <c r="AE40" s="69"/>
      <c r="AF40" s="186"/>
      <c r="AG40" s="68"/>
    </row>
    <row r="41" spans="1:33" x14ac:dyDescent="0.25">
      <c r="A41" s="72" t="s">
        <v>152</v>
      </c>
      <c r="B41" s="44" t="s">
        <v>138</v>
      </c>
      <c r="C41" s="44"/>
      <c r="D41" s="70"/>
      <c r="E41" s="44"/>
      <c r="F41" s="44"/>
      <c r="G41" s="44"/>
      <c r="H41" s="44"/>
      <c r="I41" s="44"/>
      <c r="J41" s="44"/>
      <c r="K41" s="44"/>
      <c r="L41" s="69"/>
      <c r="M41" s="69"/>
      <c r="N41" s="69"/>
      <c r="O41" s="69"/>
      <c r="P41" s="69"/>
      <c r="Q41" s="69"/>
      <c r="R41" s="69"/>
      <c r="S41" s="69"/>
      <c r="T41" s="69"/>
      <c r="U41" s="69"/>
      <c r="V41" s="69"/>
      <c r="W41" s="69"/>
      <c r="X41" s="69"/>
      <c r="Y41" s="69"/>
      <c r="Z41" s="69"/>
      <c r="AA41" s="69"/>
      <c r="AB41" s="69"/>
      <c r="AC41" s="69"/>
      <c r="AD41" s="69"/>
      <c r="AE41" s="69"/>
      <c r="AF41" s="186"/>
      <c r="AG41" s="68"/>
    </row>
    <row r="42" spans="1:33" ht="18.75" x14ac:dyDescent="0.25">
      <c r="A42" s="72" t="s">
        <v>151</v>
      </c>
      <c r="B42" s="71" t="s">
        <v>136</v>
      </c>
      <c r="C42" s="71"/>
      <c r="D42" s="70"/>
      <c r="E42" s="44"/>
      <c r="F42" s="44"/>
      <c r="G42" s="44"/>
      <c r="H42" s="44"/>
      <c r="I42" s="44"/>
      <c r="J42" s="44"/>
      <c r="K42" s="44"/>
      <c r="L42" s="69"/>
      <c r="M42" s="69"/>
      <c r="N42" s="44"/>
      <c r="O42" s="69"/>
      <c r="P42" s="69"/>
      <c r="Q42" s="69"/>
      <c r="R42" s="69"/>
      <c r="S42" s="69"/>
      <c r="T42" s="69"/>
      <c r="U42" s="69"/>
      <c r="V42" s="69"/>
      <c r="W42" s="69"/>
      <c r="X42" s="69"/>
      <c r="Y42" s="69"/>
      <c r="Z42" s="69"/>
      <c r="AA42" s="69"/>
      <c r="AB42" s="69"/>
      <c r="AC42" s="69"/>
      <c r="AD42" s="69"/>
      <c r="AE42" s="69"/>
      <c r="AF42" s="186"/>
      <c r="AG42" s="68"/>
    </row>
    <row r="43" spans="1:33" x14ac:dyDescent="0.25">
      <c r="A43" s="75" t="s">
        <v>59</v>
      </c>
      <c r="B43" s="74" t="s">
        <v>150</v>
      </c>
      <c r="C43" s="74"/>
      <c r="D43" s="70"/>
      <c r="E43" s="44"/>
      <c r="F43" s="44"/>
      <c r="G43" s="44"/>
      <c r="H43" s="44"/>
      <c r="I43" s="44"/>
      <c r="J43" s="44"/>
      <c r="K43" s="44"/>
      <c r="L43" s="69"/>
      <c r="M43" s="69"/>
      <c r="N43" s="44"/>
      <c r="O43" s="69"/>
      <c r="P43" s="69"/>
      <c r="Q43" s="69"/>
      <c r="R43" s="69"/>
      <c r="S43" s="69"/>
      <c r="T43" s="69"/>
      <c r="U43" s="69"/>
      <c r="V43" s="69"/>
      <c r="W43" s="69"/>
      <c r="X43" s="69"/>
      <c r="Y43" s="69"/>
      <c r="Z43" s="69"/>
      <c r="AA43" s="69"/>
      <c r="AB43" s="69"/>
      <c r="AC43" s="69"/>
      <c r="AD43" s="69"/>
      <c r="AE43" s="69"/>
      <c r="AF43" s="186"/>
      <c r="AG43" s="68"/>
    </row>
    <row r="44" spans="1:33" x14ac:dyDescent="0.25">
      <c r="A44" s="72" t="s">
        <v>149</v>
      </c>
      <c r="B44" s="44" t="s">
        <v>148</v>
      </c>
      <c r="C44" s="44"/>
      <c r="D44" s="70"/>
      <c r="E44" s="44"/>
      <c r="F44" s="44"/>
      <c r="G44" s="44"/>
      <c r="H44" s="44"/>
      <c r="I44" s="44"/>
      <c r="J44" s="44"/>
      <c r="K44" s="44"/>
      <c r="L44" s="69"/>
      <c r="M44" s="69"/>
      <c r="N44" s="44"/>
      <c r="O44" s="69"/>
      <c r="P44" s="69"/>
      <c r="Q44" s="69"/>
      <c r="R44" s="69"/>
      <c r="S44" s="69"/>
      <c r="T44" s="69"/>
      <c r="U44" s="69"/>
      <c r="V44" s="69"/>
      <c r="W44" s="69"/>
      <c r="X44" s="69"/>
      <c r="Y44" s="69"/>
      <c r="Z44" s="69"/>
      <c r="AA44" s="69"/>
      <c r="AB44" s="69"/>
      <c r="AC44" s="69"/>
      <c r="AD44" s="69"/>
      <c r="AE44" s="69"/>
      <c r="AF44" s="186"/>
      <c r="AG44" s="68"/>
    </row>
    <row r="45" spans="1:33" x14ac:dyDescent="0.25">
      <c r="A45" s="72" t="s">
        <v>147</v>
      </c>
      <c r="B45" s="44" t="s">
        <v>146</v>
      </c>
      <c r="C45" s="44"/>
      <c r="D45" s="70"/>
      <c r="E45" s="44"/>
      <c r="F45" s="44"/>
      <c r="G45" s="44"/>
      <c r="H45" s="44"/>
      <c r="I45" s="44"/>
      <c r="J45" s="44"/>
      <c r="K45" s="44"/>
      <c r="L45" s="69"/>
      <c r="M45" s="69"/>
      <c r="N45" s="44"/>
      <c r="O45" s="69"/>
      <c r="P45" s="69"/>
      <c r="Q45" s="69"/>
      <c r="R45" s="69"/>
      <c r="S45" s="69"/>
      <c r="T45" s="69"/>
      <c r="U45" s="69"/>
      <c r="V45" s="69"/>
      <c r="W45" s="69"/>
      <c r="X45" s="69"/>
      <c r="Y45" s="69"/>
      <c r="Z45" s="69"/>
      <c r="AA45" s="69"/>
      <c r="AB45" s="69"/>
      <c r="AC45" s="69"/>
      <c r="AD45" s="69"/>
      <c r="AE45" s="69"/>
      <c r="AF45" s="186"/>
      <c r="AG45" s="68"/>
    </row>
    <row r="46" spans="1:33" x14ac:dyDescent="0.25">
      <c r="A46" s="72" t="s">
        <v>145</v>
      </c>
      <c r="B46" s="44" t="s">
        <v>144</v>
      </c>
      <c r="C46" s="44"/>
      <c r="D46" s="70"/>
      <c r="E46" s="44"/>
      <c r="F46" s="44"/>
      <c r="G46" s="44"/>
      <c r="H46" s="44"/>
      <c r="I46" s="44"/>
      <c r="J46" s="44"/>
      <c r="K46" s="44"/>
      <c r="L46" s="69"/>
      <c r="M46" s="69"/>
      <c r="N46" s="44"/>
      <c r="O46" s="69"/>
      <c r="P46" s="69"/>
      <c r="Q46" s="69"/>
      <c r="R46" s="69"/>
      <c r="S46" s="69"/>
      <c r="T46" s="69"/>
      <c r="U46" s="69"/>
      <c r="V46" s="69"/>
      <c r="W46" s="69"/>
      <c r="X46" s="69"/>
      <c r="Y46" s="69"/>
      <c r="Z46" s="69"/>
      <c r="AA46" s="69"/>
      <c r="AB46" s="69"/>
      <c r="AC46" s="69"/>
      <c r="AD46" s="69"/>
      <c r="AE46" s="69"/>
      <c r="AF46" s="186"/>
      <c r="AG46" s="68"/>
    </row>
    <row r="47" spans="1:33" ht="31.5" x14ac:dyDescent="0.25">
      <c r="A47" s="72" t="s">
        <v>143</v>
      </c>
      <c r="B47" s="44" t="s">
        <v>142</v>
      </c>
      <c r="C47" s="44"/>
      <c r="D47" s="70"/>
      <c r="E47" s="44"/>
      <c r="F47" s="44"/>
      <c r="G47" s="44"/>
      <c r="H47" s="44"/>
      <c r="I47" s="44"/>
      <c r="J47" s="44"/>
      <c r="K47" s="44"/>
      <c r="L47" s="69"/>
      <c r="M47" s="69"/>
      <c r="N47" s="44"/>
      <c r="O47" s="69"/>
      <c r="P47" s="69"/>
      <c r="Q47" s="69"/>
      <c r="R47" s="69"/>
      <c r="S47" s="69"/>
      <c r="T47" s="69"/>
      <c r="U47" s="69"/>
      <c r="V47" s="69"/>
      <c r="W47" s="69"/>
      <c r="X47" s="69"/>
      <c r="Y47" s="69"/>
      <c r="Z47" s="69"/>
      <c r="AA47" s="69"/>
      <c r="AB47" s="69"/>
      <c r="AC47" s="69"/>
      <c r="AD47" s="69"/>
      <c r="AE47" s="69"/>
      <c r="AF47" s="186"/>
      <c r="AG47" s="68"/>
    </row>
    <row r="48" spans="1:33" ht="31.5" x14ac:dyDescent="0.25">
      <c r="A48" s="72" t="s">
        <v>141</v>
      </c>
      <c r="B48" s="44" t="s">
        <v>140</v>
      </c>
      <c r="C48" s="44"/>
      <c r="D48" s="70"/>
      <c r="E48" s="44"/>
      <c r="F48" s="44"/>
      <c r="G48" s="44"/>
      <c r="H48" s="44"/>
      <c r="I48" s="44"/>
      <c r="J48" s="44"/>
      <c r="K48" s="44"/>
      <c r="L48" s="69"/>
      <c r="M48" s="69"/>
      <c r="N48" s="44"/>
      <c r="O48" s="69"/>
      <c r="P48" s="69"/>
      <c r="Q48" s="69"/>
      <c r="R48" s="69"/>
      <c r="S48" s="69"/>
      <c r="T48" s="69"/>
      <c r="U48" s="69"/>
      <c r="V48" s="69"/>
      <c r="W48" s="69"/>
      <c r="X48" s="69"/>
      <c r="Y48" s="69"/>
      <c r="Z48" s="69"/>
      <c r="AA48" s="69"/>
      <c r="AB48" s="69"/>
      <c r="AC48" s="69"/>
      <c r="AD48" s="69"/>
      <c r="AE48" s="69"/>
      <c r="AF48" s="186"/>
      <c r="AG48" s="68"/>
    </row>
    <row r="49" spans="1:33" x14ac:dyDescent="0.25">
      <c r="A49" s="72" t="s">
        <v>139</v>
      </c>
      <c r="B49" s="44" t="s">
        <v>138</v>
      </c>
      <c r="C49" s="44"/>
      <c r="D49" s="70"/>
      <c r="E49" s="44"/>
      <c r="F49" s="44"/>
      <c r="G49" s="44"/>
      <c r="H49" s="44"/>
      <c r="I49" s="44"/>
      <c r="J49" s="44"/>
      <c r="K49" s="44"/>
      <c r="L49" s="69"/>
      <c r="M49" s="69"/>
      <c r="N49" s="69"/>
      <c r="O49" s="69"/>
      <c r="P49" s="69"/>
      <c r="Q49" s="69"/>
      <c r="R49" s="69"/>
      <c r="S49" s="69"/>
      <c r="T49" s="69"/>
      <c r="U49" s="69"/>
      <c r="V49" s="69"/>
      <c r="W49" s="69"/>
      <c r="X49" s="69"/>
      <c r="Y49" s="69"/>
      <c r="Z49" s="69"/>
      <c r="AA49" s="69"/>
      <c r="AB49" s="69"/>
      <c r="AC49" s="69"/>
      <c r="AD49" s="69"/>
      <c r="AE49" s="69"/>
      <c r="AF49" s="186"/>
      <c r="AG49" s="68"/>
    </row>
    <row r="50" spans="1:33" ht="18.75" x14ac:dyDescent="0.25">
      <c r="A50" s="72" t="s">
        <v>137</v>
      </c>
      <c r="B50" s="71" t="s">
        <v>136</v>
      </c>
      <c r="C50" s="71"/>
      <c r="D50" s="70"/>
      <c r="E50" s="44"/>
      <c r="F50" s="44"/>
      <c r="G50" s="44"/>
      <c r="H50" s="44"/>
      <c r="I50" s="44"/>
      <c r="J50" s="44"/>
      <c r="K50" s="44"/>
      <c r="L50" s="69"/>
      <c r="M50" s="69"/>
      <c r="N50" s="44"/>
      <c r="O50" s="69"/>
      <c r="P50" s="69"/>
      <c r="Q50" s="69"/>
      <c r="R50" s="69"/>
      <c r="S50" s="69"/>
      <c r="T50" s="69"/>
      <c r="U50" s="69"/>
      <c r="V50" s="69"/>
      <c r="W50" s="69"/>
      <c r="X50" s="69"/>
      <c r="Y50" s="69"/>
      <c r="Z50" s="69"/>
      <c r="AA50" s="69"/>
      <c r="AB50" s="69"/>
      <c r="AC50" s="69"/>
      <c r="AD50" s="69"/>
      <c r="AE50" s="69"/>
      <c r="AF50" s="186"/>
      <c r="AG50" s="68"/>
    </row>
    <row r="51" spans="1:33" ht="35.25" customHeight="1" x14ac:dyDescent="0.25">
      <c r="A51" s="75" t="s">
        <v>57</v>
      </c>
      <c r="B51" s="74" t="s">
        <v>135</v>
      </c>
      <c r="C51" s="74"/>
      <c r="D51" s="70"/>
      <c r="E51" s="70"/>
      <c r="F51" s="70"/>
      <c r="G51" s="44"/>
      <c r="H51" s="44"/>
      <c r="I51" s="44"/>
      <c r="J51" s="44"/>
      <c r="K51" s="44"/>
      <c r="L51" s="69"/>
      <c r="M51" s="69"/>
      <c r="N51" s="44"/>
      <c r="O51" s="69"/>
      <c r="P51" s="69"/>
      <c r="Q51" s="69"/>
      <c r="R51" s="69"/>
      <c r="S51" s="69"/>
      <c r="T51" s="69"/>
      <c r="U51" s="69"/>
      <c r="V51" s="69"/>
      <c r="W51" s="69"/>
      <c r="X51" s="69"/>
      <c r="Y51" s="69"/>
      <c r="Z51" s="69"/>
      <c r="AA51" s="69"/>
      <c r="AB51" s="69"/>
      <c r="AC51" s="69"/>
      <c r="AD51" s="69"/>
      <c r="AE51" s="69"/>
      <c r="AF51" s="186"/>
      <c r="AG51" s="68"/>
    </row>
    <row r="52" spans="1:33" x14ac:dyDescent="0.25">
      <c r="A52" s="72" t="s">
        <v>134</v>
      </c>
      <c r="B52" s="44" t="s">
        <v>133</v>
      </c>
      <c r="C52" s="201"/>
      <c r="D52" s="201"/>
      <c r="E52" s="201"/>
      <c r="F52" s="201"/>
      <c r="G52" s="44"/>
      <c r="H52" s="44"/>
      <c r="I52" s="44"/>
      <c r="J52" s="44"/>
      <c r="K52" s="44"/>
      <c r="L52" s="201"/>
      <c r="M52" s="69"/>
      <c r="N52" s="201"/>
      <c r="O52" s="69"/>
      <c r="P52" s="186"/>
      <c r="Q52" s="69"/>
      <c r="R52" s="69"/>
      <c r="S52" s="69"/>
      <c r="T52" s="69"/>
      <c r="U52" s="69"/>
      <c r="V52" s="69"/>
      <c r="W52" s="69"/>
      <c r="X52" s="69"/>
      <c r="Y52" s="69"/>
      <c r="Z52" s="69"/>
      <c r="AA52" s="69"/>
      <c r="AB52" s="69"/>
      <c r="AC52" s="69"/>
      <c r="AD52" s="69"/>
      <c r="AE52" s="69"/>
      <c r="AF52" s="186"/>
      <c r="AG52" s="186"/>
    </row>
    <row r="53" spans="1:33" x14ac:dyDescent="0.25">
      <c r="A53" s="72" t="s">
        <v>132</v>
      </c>
      <c r="B53" s="44" t="s">
        <v>126</v>
      </c>
      <c r="C53" s="44"/>
      <c r="D53" s="70"/>
      <c r="E53" s="70"/>
      <c r="F53" s="70"/>
      <c r="G53" s="44"/>
      <c r="H53" s="44"/>
      <c r="I53" s="44"/>
      <c r="J53" s="44"/>
      <c r="K53" s="44"/>
      <c r="L53" s="69"/>
      <c r="M53" s="69"/>
      <c r="N53" s="44"/>
      <c r="O53" s="69"/>
      <c r="P53" s="69"/>
      <c r="Q53" s="69"/>
      <c r="R53" s="69"/>
      <c r="S53" s="69"/>
      <c r="T53" s="69"/>
      <c r="U53" s="69"/>
      <c r="V53" s="69"/>
      <c r="W53" s="69"/>
      <c r="X53" s="69"/>
      <c r="Y53" s="69"/>
      <c r="Z53" s="69"/>
      <c r="AA53" s="69"/>
      <c r="AB53" s="69"/>
      <c r="AC53" s="69"/>
      <c r="AD53" s="69"/>
      <c r="AE53" s="69"/>
      <c r="AF53" s="186"/>
      <c r="AG53" s="68"/>
    </row>
    <row r="54" spans="1:33" x14ac:dyDescent="0.25">
      <c r="A54" s="72" t="s">
        <v>131</v>
      </c>
      <c r="B54" s="71" t="s">
        <v>125</v>
      </c>
      <c r="C54" s="71"/>
      <c r="D54" s="70"/>
      <c r="E54" s="70"/>
      <c r="F54" s="70"/>
      <c r="G54" s="44"/>
      <c r="H54" s="44"/>
      <c r="I54" s="44"/>
      <c r="J54" s="44"/>
      <c r="K54" s="44"/>
      <c r="L54" s="69"/>
      <c r="M54" s="69"/>
      <c r="N54" s="44"/>
      <c r="O54" s="69"/>
      <c r="P54" s="69"/>
      <c r="Q54" s="69"/>
      <c r="R54" s="69"/>
      <c r="S54" s="69"/>
      <c r="T54" s="69"/>
      <c r="U54" s="69"/>
      <c r="V54" s="69"/>
      <c r="W54" s="69"/>
      <c r="X54" s="69"/>
      <c r="Y54" s="69"/>
      <c r="Z54" s="69"/>
      <c r="AA54" s="69"/>
      <c r="AB54" s="69"/>
      <c r="AC54" s="69"/>
      <c r="AD54" s="69"/>
      <c r="AE54" s="69"/>
      <c r="AF54" s="186"/>
      <c r="AG54" s="68"/>
    </row>
    <row r="55" spans="1:33" x14ac:dyDescent="0.25">
      <c r="A55" s="72" t="s">
        <v>130</v>
      </c>
      <c r="B55" s="71" t="s">
        <v>124</v>
      </c>
      <c r="C55" s="71"/>
      <c r="D55" s="70"/>
      <c r="E55" s="70"/>
      <c r="F55" s="70"/>
      <c r="G55" s="44"/>
      <c r="H55" s="44"/>
      <c r="I55" s="44"/>
      <c r="J55" s="44"/>
      <c r="K55" s="44"/>
      <c r="L55" s="69"/>
      <c r="M55" s="69"/>
      <c r="N55" s="44"/>
      <c r="O55" s="69"/>
      <c r="P55" s="69"/>
      <c r="Q55" s="69"/>
      <c r="R55" s="69"/>
      <c r="S55" s="69"/>
      <c r="T55" s="69"/>
      <c r="U55" s="69"/>
      <c r="V55" s="69"/>
      <c r="W55" s="69"/>
      <c r="X55" s="69"/>
      <c r="Y55" s="69"/>
      <c r="Z55" s="69"/>
      <c r="AA55" s="69"/>
      <c r="AB55" s="69"/>
      <c r="AC55" s="69"/>
      <c r="AD55" s="69"/>
      <c r="AE55" s="69"/>
      <c r="AF55" s="186"/>
      <c r="AG55" s="68"/>
    </row>
    <row r="56" spans="1:33" x14ac:dyDescent="0.25">
      <c r="A56" s="72" t="s">
        <v>129</v>
      </c>
      <c r="B56" s="71" t="s">
        <v>123</v>
      </c>
      <c r="C56" s="71"/>
      <c r="D56" s="70"/>
      <c r="E56" s="70"/>
      <c r="F56" s="70"/>
      <c r="G56" s="44"/>
      <c r="H56" s="44"/>
      <c r="I56" s="44"/>
      <c r="J56" s="44"/>
      <c r="K56" s="44"/>
      <c r="L56" s="69"/>
      <c r="M56" s="69"/>
      <c r="N56" s="44"/>
      <c r="O56" s="69"/>
      <c r="P56" s="69"/>
      <c r="Q56" s="69"/>
      <c r="R56" s="69"/>
      <c r="S56" s="69"/>
      <c r="T56" s="69"/>
      <c r="U56" s="69"/>
      <c r="V56" s="69"/>
      <c r="W56" s="69"/>
      <c r="X56" s="69"/>
      <c r="Y56" s="69"/>
      <c r="Z56" s="69"/>
      <c r="AA56" s="69"/>
      <c r="AB56" s="69"/>
      <c r="AC56" s="69"/>
      <c r="AD56" s="69"/>
      <c r="AE56" s="69"/>
      <c r="AF56" s="186"/>
      <c r="AG56" s="68"/>
    </row>
    <row r="57" spans="1:33" ht="18.75" x14ac:dyDescent="0.25">
      <c r="A57" s="72" t="s">
        <v>128</v>
      </c>
      <c r="B57" s="71" t="s">
        <v>122</v>
      </c>
      <c r="C57" s="71"/>
      <c r="D57" s="70"/>
      <c r="E57" s="70"/>
      <c r="F57" s="70"/>
      <c r="G57" s="44"/>
      <c r="H57" s="44"/>
      <c r="I57" s="44"/>
      <c r="J57" s="44"/>
      <c r="K57" s="44"/>
      <c r="L57" s="69">
        <v>3</v>
      </c>
      <c r="M57" s="69"/>
      <c r="N57" s="69">
        <v>3</v>
      </c>
      <c r="O57" s="69"/>
      <c r="P57" s="69"/>
      <c r="Q57" s="69"/>
      <c r="R57" s="69"/>
      <c r="S57" s="69"/>
      <c r="T57" s="69"/>
      <c r="U57" s="69"/>
      <c r="V57" s="69"/>
      <c r="W57" s="69"/>
      <c r="X57" s="69"/>
      <c r="Y57" s="69"/>
      <c r="Z57" s="69"/>
      <c r="AA57" s="69"/>
      <c r="AB57" s="69"/>
      <c r="AC57" s="69"/>
      <c r="AD57" s="69"/>
      <c r="AE57" s="69"/>
      <c r="AF57" s="186"/>
      <c r="AG57" s="68"/>
    </row>
    <row r="58" spans="1:33" ht="36.75" customHeight="1" x14ac:dyDescent="0.25">
      <c r="A58" s="75" t="s">
        <v>56</v>
      </c>
      <c r="B58" s="96" t="s">
        <v>220</v>
      </c>
      <c r="C58" s="71"/>
      <c r="D58" s="70"/>
      <c r="E58" s="70"/>
      <c r="F58" s="70"/>
      <c r="G58" s="44"/>
      <c r="H58" s="44"/>
      <c r="I58" s="44"/>
      <c r="J58" s="44"/>
      <c r="K58" s="44"/>
      <c r="L58" s="69"/>
      <c r="M58" s="69"/>
      <c r="N58" s="44"/>
      <c r="O58" s="69"/>
      <c r="P58" s="69"/>
      <c r="Q58" s="69"/>
      <c r="R58" s="69"/>
      <c r="S58" s="69"/>
      <c r="T58" s="69"/>
      <c r="U58" s="69"/>
      <c r="V58" s="69"/>
      <c r="W58" s="69"/>
      <c r="X58" s="69"/>
      <c r="Y58" s="69"/>
      <c r="Z58" s="69"/>
      <c r="AA58" s="69"/>
      <c r="AB58" s="69"/>
      <c r="AC58" s="69"/>
      <c r="AD58" s="69"/>
      <c r="AE58" s="69"/>
      <c r="AF58" s="186"/>
      <c r="AG58" s="68"/>
    </row>
    <row r="59" spans="1:33" x14ac:dyDescent="0.25">
      <c r="A59" s="75" t="s">
        <v>54</v>
      </c>
      <c r="B59" s="74" t="s">
        <v>127</v>
      </c>
      <c r="C59" s="70"/>
      <c r="D59" s="70"/>
      <c r="E59" s="44"/>
      <c r="F59" s="44"/>
      <c r="G59" s="44"/>
      <c r="H59" s="44"/>
      <c r="I59" s="44"/>
      <c r="J59" s="44"/>
      <c r="K59" s="44"/>
      <c r="L59" s="69"/>
      <c r="M59" s="69"/>
      <c r="N59" s="44"/>
      <c r="O59" s="69"/>
      <c r="P59" s="69"/>
      <c r="Q59" s="69"/>
      <c r="R59" s="69"/>
      <c r="S59" s="69"/>
      <c r="T59" s="69"/>
      <c r="U59" s="69"/>
      <c r="V59" s="69"/>
      <c r="W59" s="69"/>
      <c r="X59" s="69"/>
      <c r="Y59" s="69"/>
      <c r="Z59" s="69"/>
      <c r="AA59" s="69"/>
      <c r="AB59" s="69"/>
      <c r="AC59" s="69"/>
      <c r="AD59" s="69"/>
      <c r="AE59" s="69"/>
      <c r="AF59" s="186"/>
      <c r="AG59" s="68"/>
    </row>
    <row r="60" spans="1:33" x14ac:dyDescent="0.25">
      <c r="A60" s="72" t="s">
        <v>214</v>
      </c>
      <c r="B60" s="73" t="s">
        <v>148</v>
      </c>
      <c r="C60" s="73"/>
      <c r="D60" s="70"/>
      <c r="E60" s="44"/>
      <c r="F60" s="44"/>
      <c r="G60" s="44"/>
      <c r="H60" s="44"/>
      <c r="I60" s="44"/>
      <c r="J60" s="44"/>
      <c r="K60" s="44"/>
      <c r="L60" s="69"/>
      <c r="M60" s="69"/>
      <c r="N60" s="44"/>
      <c r="O60" s="69"/>
      <c r="P60" s="69"/>
      <c r="Q60" s="69"/>
      <c r="R60" s="69"/>
      <c r="S60" s="69"/>
      <c r="T60" s="69"/>
      <c r="U60" s="69"/>
      <c r="V60" s="69"/>
      <c r="W60" s="69"/>
      <c r="X60" s="69"/>
      <c r="Y60" s="69"/>
      <c r="Z60" s="69"/>
      <c r="AA60" s="69"/>
      <c r="AB60" s="69"/>
      <c r="AC60" s="69"/>
      <c r="AD60" s="69"/>
      <c r="AE60" s="69"/>
      <c r="AF60" s="186"/>
      <c r="AG60" s="68"/>
    </row>
    <row r="61" spans="1:33" x14ac:dyDescent="0.25">
      <c r="A61" s="72" t="s">
        <v>215</v>
      </c>
      <c r="B61" s="73" t="s">
        <v>146</v>
      </c>
      <c r="C61" s="73"/>
      <c r="D61" s="70"/>
      <c r="E61" s="44"/>
      <c r="F61" s="44"/>
      <c r="G61" s="44"/>
      <c r="H61" s="44"/>
      <c r="I61" s="44"/>
      <c r="J61" s="44"/>
      <c r="K61" s="44"/>
      <c r="L61" s="69"/>
      <c r="M61" s="69"/>
      <c r="N61" s="44"/>
      <c r="O61" s="69"/>
      <c r="P61" s="69"/>
      <c r="Q61" s="69"/>
      <c r="R61" s="69"/>
      <c r="S61" s="69"/>
      <c r="T61" s="69"/>
      <c r="U61" s="69"/>
      <c r="V61" s="69"/>
      <c r="W61" s="69"/>
      <c r="X61" s="69"/>
      <c r="Y61" s="69"/>
      <c r="Z61" s="69"/>
      <c r="AA61" s="69"/>
      <c r="AB61" s="69"/>
      <c r="AC61" s="69"/>
      <c r="AD61" s="69"/>
      <c r="AE61" s="69"/>
      <c r="AF61" s="186"/>
      <c r="AG61" s="68"/>
    </row>
    <row r="62" spans="1:33" x14ac:dyDescent="0.25">
      <c r="A62" s="72" t="s">
        <v>216</v>
      </c>
      <c r="B62" s="73" t="s">
        <v>144</v>
      </c>
      <c r="C62" s="73"/>
      <c r="D62" s="70"/>
      <c r="E62" s="44"/>
      <c r="F62" s="44"/>
      <c r="G62" s="44"/>
      <c r="H62" s="44"/>
      <c r="I62" s="44"/>
      <c r="J62" s="44"/>
      <c r="K62" s="44"/>
      <c r="L62" s="69"/>
      <c r="M62" s="69"/>
      <c r="N62" s="44"/>
      <c r="O62" s="69"/>
      <c r="P62" s="69"/>
      <c r="Q62" s="69"/>
      <c r="R62" s="69"/>
      <c r="S62" s="69"/>
      <c r="T62" s="69"/>
      <c r="U62" s="69"/>
      <c r="V62" s="69"/>
      <c r="W62" s="69"/>
      <c r="X62" s="69"/>
      <c r="Y62" s="69"/>
      <c r="Z62" s="69"/>
      <c r="AA62" s="69"/>
      <c r="AB62" s="69"/>
      <c r="AC62" s="69"/>
      <c r="AD62" s="69"/>
      <c r="AE62" s="69"/>
      <c r="AF62" s="186"/>
      <c r="AG62" s="68"/>
    </row>
    <row r="63" spans="1:33" x14ac:dyDescent="0.25">
      <c r="A63" s="72" t="s">
        <v>217</v>
      </c>
      <c r="B63" s="73" t="s">
        <v>219</v>
      </c>
      <c r="C63" s="73"/>
      <c r="D63" s="70"/>
      <c r="E63" s="44"/>
      <c r="F63" s="44"/>
      <c r="G63" s="44"/>
      <c r="H63" s="44"/>
      <c r="I63" s="44"/>
      <c r="J63" s="44"/>
      <c r="K63" s="44"/>
      <c r="L63" s="69"/>
      <c r="M63" s="69"/>
      <c r="N63" s="44"/>
      <c r="O63" s="69"/>
      <c r="P63" s="69"/>
      <c r="Q63" s="69"/>
      <c r="R63" s="69"/>
      <c r="S63" s="69"/>
      <c r="T63" s="69"/>
      <c r="U63" s="69"/>
      <c r="V63" s="69"/>
      <c r="W63" s="69"/>
      <c r="X63" s="69"/>
      <c r="Y63" s="69"/>
      <c r="Z63" s="69"/>
      <c r="AA63" s="69"/>
      <c r="AB63" s="69"/>
      <c r="AC63" s="69"/>
      <c r="AD63" s="69"/>
      <c r="AE63" s="69"/>
      <c r="AF63" s="186"/>
      <c r="AG63" s="68"/>
    </row>
    <row r="64" spans="1:33" ht="18.75" x14ac:dyDescent="0.25">
      <c r="A64" s="72" t="s">
        <v>218</v>
      </c>
      <c r="B64" s="71" t="s">
        <v>122</v>
      </c>
      <c r="C64" s="71"/>
      <c r="D64" s="70"/>
      <c r="E64" s="44"/>
      <c r="F64" s="44"/>
      <c r="G64" s="44"/>
      <c r="H64" s="44"/>
      <c r="I64" s="44"/>
      <c r="J64" s="44"/>
      <c r="K64" s="44"/>
      <c r="L64" s="69"/>
      <c r="M64" s="69"/>
      <c r="N64" s="44"/>
      <c r="O64" s="69"/>
      <c r="P64" s="69"/>
      <c r="Q64" s="69"/>
      <c r="R64" s="69"/>
      <c r="S64" s="69"/>
      <c r="T64" s="69"/>
      <c r="U64" s="69"/>
      <c r="V64" s="69"/>
      <c r="W64" s="69"/>
      <c r="X64" s="69"/>
      <c r="Y64" s="69"/>
      <c r="Z64" s="69"/>
      <c r="AA64" s="69"/>
      <c r="AB64" s="69"/>
      <c r="AC64" s="69"/>
      <c r="AD64" s="69"/>
      <c r="AE64" s="69"/>
      <c r="AF64" s="186"/>
      <c r="AG64" s="68"/>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657"/>
      <c r="C66" s="657"/>
      <c r="D66" s="657"/>
      <c r="E66" s="657"/>
      <c r="F66" s="657"/>
      <c r="G66" s="657"/>
      <c r="H66" s="657"/>
      <c r="I66" s="657"/>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658"/>
      <c r="C68" s="658"/>
      <c r="D68" s="658"/>
      <c r="E68" s="658"/>
      <c r="F68" s="658"/>
      <c r="G68" s="658"/>
      <c r="H68" s="658"/>
      <c r="I68" s="658"/>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657"/>
      <c r="C70" s="657"/>
      <c r="D70" s="657"/>
      <c r="E70" s="657"/>
      <c r="F70" s="657"/>
      <c r="G70" s="657"/>
      <c r="H70" s="657"/>
      <c r="I70" s="657"/>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657"/>
      <c r="C72" s="657"/>
      <c r="D72" s="657"/>
      <c r="E72" s="657"/>
      <c r="F72" s="657"/>
      <c r="G72" s="657"/>
      <c r="H72" s="657"/>
      <c r="I72" s="657"/>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658"/>
      <c r="C73" s="658"/>
      <c r="D73" s="658"/>
      <c r="E73" s="658"/>
      <c r="F73" s="658"/>
      <c r="G73" s="658"/>
      <c r="H73" s="658"/>
      <c r="I73" s="658"/>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657"/>
      <c r="C74" s="657"/>
      <c r="D74" s="657"/>
      <c r="E74" s="657"/>
      <c r="F74" s="657"/>
      <c r="G74" s="657"/>
      <c r="H74" s="657"/>
      <c r="I74" s="657"/>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655"/>
      <c r="C75" s="655"/>
      <c r="D75" s="655"/>
      <c r="E75" s="655"/>
      <c r="F75" s="655"/>
      <c r="G75" s="655"/>
      <c r="H75" s="655"/>
      <c r="I75" s="655"/>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656"/>
      <c r="C77" s="656"/>
      <c r="D77" s="656"/>
      <c r="E77" s="656"/>
      <c r="F77" s="656"/>
      <c r="G77" s="656"/>
      <c r="H77" s="656"/>
      <c r="I77" s="656"/>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8" zoomScale="85" zoomScaleSheetLayoutView="85" workbookViewId="0">
      <selection activeCell="O29" sqref="O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573" t="str">
        <f>'1.Титульный лист'!A5</f>
        <v>Год раскрытия информации:  2022 год</v>
      </c>
      <c r="B5" s="573"/>
      <c r="C5" s="573"/>
      <c r="D5" s="573"/>
      <c r="E5" s="573"/>
      <c r="F5" s="573"/>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3"/>
      <c r="AK5" s="573"/>
      <c r="AL5" s="573"/>
      <c r="AM5" s="573"/>
      <c r="AN5" s="573"/>
      <c r="AO5" s="573"/>
      <c r="AP5" s="573"/>
      <c r="AQ5" s="573"/>
      <c r="AR5" s="573"/>
      <c r="AS5" s="573"/>
      <c r="AT5" s="573"/>
      <c r="AU5" s="573"/>
      <c r="AV5" s="573"/>
    </row>
    <row r="6" spans="1:48" ht="18.75" x14ac:dyDescent="0.3">
      <c r="AV6" s="14"/>
    </row>
    <row r="7" spans="1:48" ht="18.75" x14ac:dyDescent="0.25">
      <c r="A7" s="577" t="s">
        <v>7</v>
      </c>
      <c r="B7" s="577"/>
      <c r="C7" s="577"/>
      <c r="D7" s="577"/>
      <c r="E7" s="577"/>
      <c r="F7" s="577"/>
      <c r="G7" s="577"/>
      <c r="H7" s="577"/>
      <c r="I7" s="577"/>
      <c r="J7" s="577"/>
      <c r="K7" s="577"/>
      <c r="L7" s="577"/>
      <c r="M7" s="577"/>
      <c r="N7" s="577"/>
      <c r="O7" s="577"/>
      <c r="P7" s="577"/>
      <c r="Q7" s="577"/>
      <c r="R7" s="577"/>
      <c r="S7" s="577"/>
      <c r="T7" s="577"/>
      <c r="U7" s="577"/>
      <c r="V7" s="577"/>
      <c r="W7" s="577"/>
      <c r="X7" s="577"/>
      <c r="Y7" s="577"/>
      <c r="Z7" s="577"/>
      <c r="AA7" s="577"/>
      <c r="AB7" s="577"/>
      <c r="AC7" s="577"/>
      <c r="AD7" s="577"/>
      <c r="AE7" s="577"/>
      <c r="AF7" s="577"/>
      <c r="AG7" s="577"/>
      <c r="AH7" s="577"/>
      <c r="AI7" s="577"/>
      <c r="AJ7" s="577"/>
      <c r="AK7" s="577"/>
      <c r="AL7" s="577"/>
      <c r="AM7" s="577"/>
      <c r="AN7" s="577"/>
      <c r="AO7" s="577"/>
      <c r="AP7" s="577"/>
      <c r="AQ7" s="577"/>
      <c r="AR7" s="577"/>
      <c r="AS7" s="577"/>
      <c r="AT7" s="577"/>
      <c r="AU7" s="577"/>
      <c r="AV7" s="577"/>
    </row>
    <row r="8" spans="1:48" ht="18.75" x14ac:dyDescent="0.25">
      <c r="A8" s="577"/>
      <c r="B8" s="577"/>
      <c r="C8" s="577"/>
      <c r="D8" s="577"/>
      <c r="E8" s="577"/>
      <c r="F8" s="577"/>
      <c r="G8" s="577"/>
      <c r="H8" s="577"/>
      <c r="I8" s="577"/>
      <c r="J8" s="577"/>
      <c r="K8" s="577"/>
      <c r="L8" s="577"/>
      <c r="M8" s="577"/>
      <c r="N8" s="577"/>
      <c r="O8" s="577"/>
      <c r="P8" s="577"/>
      <c r="Q8" s="577"/>
      <c r="R8" s="577"/>
      <c r="S8" s="577"/>
      <c r="T8" s="577"/>
      <c r="U8" s="577"/>
      <c r="V8" s="577"/>
      <c r="W8" s="577"/>
      <c r="X8" s="577"/>
      <c r="Y8" s="577"/>
      <c r="Z8" s="577"/>
      <c r="AA8" s="577"/>
      <c r="AB8" s="577"/>
      <c r="AC8" s="577"/>
      <c r="AD8" s="577"/>
      <c r="AE8" s="577"/>
      <c r="AF8" s="577"/>
      <c r="AG8" s="577"/>
      <c r="AH8" s="577"/>
      <c r="AI8" s="577"/>
      <c r="AJ8" s="577"/>
      <c r="AK8" s="577"/>
      <c r="AL8" s="577"/>
      <c r="AM8" s="577"/>
      <c r="AN8" s="577"/>
      <c r="AO8" s="577"/>
      <c r="AP8" s="577"/>
      <c r="AQ8" s="577"/>
      <c r="AR8" s="577"/>
      <c r="AS8" s="577"/>
      <c r="AT8" s="577"/>
      <c r="AU8" s="577"/>
      <c r="AV8" s="577"/>
    </row>
    <row r="9" spans="1:48" ht="15.75" x14ac:dyDescent="0.25">
      <c r="A9" s="578" t="s">
        <v>442</v>
      </c>
      <c r="B9" s="578"/>
      <c r="C9" s="578"/>
      <c r="D9" s="578"/>
      <c r="E9" s="578"/>
      <c r="F9" s="578"/>
      <c r="G9" s="578"/>
      <c r="H9" s="578"/>
      <c r="I9" s="578"/>
      <c r="J9" s="578"/>
      <c r="K9" s="578"/>
      <c r="L9" s="578"/>
      <c r="M9" s="578"/>
      <c r="N9" s="578"/>
      <c r="O9" s="578"/>
      <c r="P9" s="578"/>
      <c r="Q9" s="578"/>
      <c r="R9" s="578"/>
      <c r="S9" s="578"/>
      <c r="T9" s="578"/>
      <c r="U9" s="578"/>
      <c r="V9" s="578"/>
      <c r="W9" s="578"/>
      <c r="X9" s="578"/>
      <c r="Y9" s="578"/>
      <c r="Z9" s="578"/>
      <c r="AA9" s="578"/>
      <c r="AB9" s="578"/>
      <c r="AC9" s="578"/>
      <c r="AD9" s="578"/>
      <c r="AE9" s="578"/>
      <c r="AF9" s="578"/>
      <c r="AG9" s="578"/>
      <c r="AH9" s="578"/>
      <c r="AI9" s="578"/>
      <c r="AJ9" s="578"/>
      <c r="AK9" s="578"/>
      <c r="AL9" s="578"/>
      <c r="AM9" s="578"/>
      <c r="AN9" s="578"/>
      <c r="AO9" s="578"/>
      <c r="AP9" s="578"/>
      <c r="AQ9" s="578"/>
      <c r="AR9" s="578"/>
      <c r="AS9" s="578"/>
      <c r="AT9" s="578"/>
      <c r="AU9" s="578"/>
      <c r="AV9" s="578"/>
    </row>
    <row r="10" spans="1:48" ht="15.75" x14ac:dyDescent="0.25">
      <c r="A10" s="574" t="s">
        <v>6</v>
      </c>
      <c r="B10" s="574"/>
      <c r="C10" s="574"/>
      <c r="D10" s="574"/>
      <c r="E10" s="574"/>
      <c r="F10" s="574"/>
      <c r="G10" s="574"/>
      <c r="H10" s="574"/>
      <c r="I10" s="574"/>
      <c r="J10" s="574"/>
      <c r="K10" s="574"/>
      <c r="L10" s="574"/>
      <c r="M10" s="574"/>
      <c r="N10" s="574"/>
      <c r="O10" s="574"/>
      <c r="P10" s="574"/>
      <c r="Q10" s="574"/>
      <c r="R10" s="574"/>
      <c r="S10" s="574"/>
      <c r="T10" s="574"/>
      <c r="U10" s="574"/>
      <c r="V10" s="574"/>
      <c r="W10" s="574"/>
      <c r="X10" s="574"/>
      <c r="Y10" s="574"/>
      <c r="Z10" s="574"/>
      <c r="AA10" s="574"/>
      <c r="AB10" s="574"/>
      <c r="AC10" s="574"/>
      <c r="AD10" s="574"/>
      <c r="AE10" s="574"/>
      <c r="AF10" s="574"/>
      <c r="AG10" s="574"/>
      <c r="AH10" s="574"/>
      <c r="AI10" s="574"/>
      <c r="AJ10" s="574"/>
      <c r="AK10" s="574"/>
      <c r="AL10" s="574"/>
      <c r="AM10" s="574"/>
      <c r="AN10" s="574"/>
      <c r="AO10" s="574"/>
      <c r="AP10" s="574"/>
      <c r="AQ10" s="574"/>
      <c r="AR10" s="574"/>
      <c r="AS10" s="574"/>
      <c r="AT10" s="574"/>
      <c r="AU10" s="574"/>
      <c r="AV10" s="574"/>
    </row>
    <row r="11" spans="1:48" ht="18.75" x14ac:dyDescent="0.25">
      <c r="A11" s="577"/>
      <c r="B11" s="577"/>
      <c r="C11" s="577"/>
      <c r="D11" s="577"/>
      <c r="E11" s="577"/>
      <c r="F11" s="577"/>
      <c r="G11" s="577"/>
      <c r="H11" s="577"/>
      <c r="I11" s="577"/>
      <c r="J11" s="577"/>
      <c r="K11" s="577"/>
      <c r="L11" s="577"/>
      <c r="M11" s="577"/>
      <c r="N11" s="577"/>
      <c r="O11" s="577"/>
      <c r="P11" s="577"/>
      <c r="Q11" s="577"/>
      <c r="R11" s="577"/>
      <c r="S11" s="577"/>
      <c r="T11" s="577"/>
      <c r="U11" s="577"/>
      <c r="V11" s="577"/>
      <c r="W11" s="577"/>
      <c r="X11" s="577"/>
      <c r="Y11" s="577"/>
      <c r="Z11" s="577"/>
      <c r="AA11" s="577"/>
      <c r="AB11" s="577"/>
      <c r="AC11" s="577"/>
      <c r="AD11" s="577"/>
      <c r="AE11" s="577"/>
      <c r="AF11" s="577"/>
      <c r="AG11" s="577"/>
      <c r="AH11" s="577"/>
      <c r="AI11" s="577"/>
      <c r="AJ11" s="577"/>
      <c r="AK11" s="577"/>
      <c r="AL11" s="577"/>
      <c r="AM11" s="577"/>
      <c r="AN11" s="577"/>
      <c r="AO11" s="577"/>
      <c r="AP11" s="577"/>
      <c r="AQ11" s="577"/>
      <c r="AR11" s="577"/>
      <c r="AS11" s="577"/>
      <c r="AT11" s="577"/>
      <c r="AU11" s="577"/>
      <c r="AV11" s="577"/>
    </row>
    <row r="12" spans="1:48" ht="15.75" x14ac:dyDescent="0.25">
      <c r="A12" s="579" t="str">
        <f xml:space="preserve"> '1.Титульный лист'!A12</f>
        <v>L_ 2022_14_Ц_7</v>
      </c>
      <c r="B12" s="579"/>
      <c r="C12" s="579"/>
      <c r="D12" s="579"/>
      <c r="E12" s="579"/>
      <c r="F12" s="579"/>
      <c r="G12" s="579"/>
      <c r="H12" s="579"/>
      <c r="I12" s="579"/>
      <c r="J12" s="579"/>
      <c r="K12" s="579"/>
      <c r="L12" s="579"/>
      <c r="M12" s="579"/>
      <c r="N12" s="579"/>
      <c r="O12" s="579"/>
      <c r="P12" s="579"/>
      <c r="Q12" s="579"/>
      <c r="R12" s="579"/>
      <c r="S12" s="579"/>
      <c r="T12" s="579"/>
      <c r="U12" s="579"/>
      <c r="V12" s="579"/>
      <c r="W12" s="579"/>
      <c r="X12" s="579"/>
      <c r="Y12" s="579"/>
      <c r="Z12" s="579"/>
      <c r="AA12" s="579"/>
      <c r="AB12" s="579"/>
      <c r="AC12" s="579"/>
      <c r="AD12" s="579"/>
      <c r="AE12" s="579"/>
      <c r="AF12" s="579"/>
      <c r="AG12" s="579"/>
      <c r="AH12" s="579"/>
      <c r="AI12" s="579"/>
      <c r="AJ12" s="579"/>
      <c r="AK12" s="579"/>
      <c r="AL12" s="579"/>
      <c r="AM12" s="579"/>
      <c r="AN12" s="579"/>
      <c r="AO12" s="579"/>
      <c r="AP12" s="579"/>
      <c r="AQ12" s="579"/>
      <c r="AR12" s="579"/>
      <c r="AS12" s="579"/>
      <c r="AT12" s="579"/>
      <c r="AU12" s="579"/>
      <c r="AV12" s="579"/>
    </row>
    <row r="13" spans="1:48" ht="15.75" x14ac:dyDescent="0.25">
      <c r="A13" s="574" t="s">
        <v>5</v>
      </c>
      <c r="B13" s="574"/>
      <c r="C13" s="574"/>
      <c r="D13" s="574"/>
      <c r="E13" s="574"/>
      <c r="F13" s="574"/>
      <c r="G13" s="574"/>
      <c r="H13" s="574"/>
      <c r="I13" s="574"/>
      <c r="J13" s="574"/>
      <c r="K13" s="574"/>
      <c r="L13" s="574"/>
      <c r="M13" s="574"/>
      <c r="N13" s="574"/>
      <c r="O13" s="574"/>
      <c r="P13" s="574"/>
      <c r="Q13" s="574"/>
      <c r="R13" s="574"/>
      <c r="S13" s="574"/>
      <c r="T13" s="574"/>
      <c r="U13" s="574"/>
      <c r="V13" s="574"/>
      <c r="W13" s="574"/>
      <c r="X13" s="574"/>
      <c r="Y13" s="574"/>
      <c r="Z13" s="574"/>
      <c r="AA13" s="574"/>
      <c r="AB13" s="574"/>
      <c r="AC13" s="574"/>
      <c r="AD13" s="574"/>
      <c r="AE13" s="574"/>
      <c r="AF13" s="574"/>
      <c r="AG13" s="574"/>
      <c r="AH13" s="574"/>
      <c r="AI13" s="574"/>
      <c r="AJ13" s="574"/>
      <c r="AK13" s="574"/>
      <c r="AL13" s="574"/>
      <c r="AM13" s="574"/>
      <c r="AN13" s="574"/>
      <c r="AO13" s="574"/>
      <c r="AP13" s="574"/>
      <c r="AQ13" s="574"/>
      <c r="AR13" s="574"/>
      <c r="AS13" s="574"/>
      <c r="AT13" s="574"/>
      <c r="AU13" s="574"/>
      <c r="AV13" s="574"/>
    </row>
    <row r="14" spans="1:48" ht="18.75" x14ac:dyDescent="0.25">
      <c r="A14" s="583"/>
      <c r="B14" s="583"/>
      <c r="C14" s="583"/>
      <c r="D14" s="583"/>
      <c r="E14" s="583"/>
      <c r="F14" s="583"/>
      <c r="G14" s="583"/>
      <c r="H14" s="583"/>
      <c r="I14" s="583"/>
      <c r="J14" s="583"/>
      <c r="K14" s="583"/>
      <c r="L14" s="583"/>
      <c r="M14" s="583"/>
      <c r="N14" s="583"/>
      <c r="O14" s="583"/>
      <c r="P14" s="583"/>
      <c r="Q14" s="583"/>
      <c r="R14" s="583"/>
      <c r="S14" s="583"/>
      <c r="T14" s="583"/>
      <c r="U14" s="583"/>
      <c r="V14" s="583"/>
      <c r="W14" s="583"/>
      <c r="X14" s="583"/>
      <c r="Y14" s="583"/>
      <c r="Z14" s="583"/>
      <c r="AA14" s="583"/>
      <c r="AB14" s="583"/>
      <c r="AC14" s="583"/>
      <c r="AD14" s="583"/>
      <c r="AE14" s="583"/>
      <c r="AF14" s="583"/>
      <c r="AG14" s="583"/>
      <c r="AH14" s="583"/>
      <c r="AI14" s="583"/>
      <c r="AJ14" s="583"/>
      <c r="AK14" s="583"/>
      <c r="AL14" s="583"/>
      <c r="AM14" s="583"/>
      <c r="AN14" s="583"/>
      <c r="AO14" s="583"/>
      <c r="AP14" s="583"/>
      <c r="AQ14" s="583"/>
      <c r="AR14" s="583"/>
      <c r="AS14" s="583"/>
      <c r="AT14" s="583"/>
      <c r="AU14" s="583"/>
      <c r="AV14" s="583"/>
    </row>
    <row r="15" spans="1:48" ht="15.75" x14ac:dyDescent="0.25">
      <c r="A15" s="578" t="str">
        <f xml:space="preserve"> '1.Титульный лист'!A15</f>
        <v>Установка реклоузера на ВЛ-10 кВ Ф-4,Ф-5 ПС Иглино, Ф-8 ПС Минзитарово, (3 шт.)</v>
      </c>
      <c r="B15" s="578"/>
      <c r="C15" s="578"/>
      <c r="D15" s="578"/>
      <c r="E15" s="578"/>
      <c r="F15" s="578"/>
      <c r="G15" s="578"/>
      <c r="H15" s="578"/>
      <c r="I15" s="578"/>
      <c r="J15" s="578"/>
      <c r="K15" s="578"/>
      <c r="L15" s="578"/>
      <c r="M15" s="578"/>
      <c r="N15" s="578"/>
      <c r="O15" s="578"/>
      <c r="P15" s="578"/>
      <c r="Q15" s="578"/>
      <c r="R15" s="578"/>
      <c r="S15" s="578"/>
      <c r="T15" s="578"/>
      <c r="U15" s="578"/>
      <c r="V15" s="578"/>
      <c r="W15" s="578"/>
      <c r="X15" s="578"/>
      <c r="Y15" s="578"/>
      <c r="Z15" s="578"/>
      <c r="AA15" s="578"/>
      <c r="AB15" s="578"/>
      <c r="AC15" s="578"/>
      <c r="AD15" s="578"/>
      <c r="AE15" s="578"/>
      <c r="AF15" s="578"/>
      <c r="AG15" s="578"/>
      <c r="AH15" s="578"/>
      <c r="AI15" s="578"/>
      <c r="AJ15" s="578"/>
      <c r="AK15" s="578"/>
      <c r="AL15" s="578"/>
      <c r="AM15" s="578"/>
      <c r="AN15" s="578"/>
      <c r="AO15" s="578"/>
      <c r="AP15" s="578"/>
      <c r="AQ15" s="578"/>
      <c r="AR15" s="578"/>
      <c r="AS15" s="578"/>
      <c r="AT15" s="578"/>
      <c r="AU15" s="578"/>
      <c r="AV15" s="578"/>
    </row>
    <row r="16" spans="1:48" ht="15.75" x14ac:dyDescent="0.25">
      <c r="A16" s="574" t="s">
        <v>4</v>
      </c>
      <c r="B16" s="574"/>
      <c r="C16" s="574"/>
      <c r="D16" s="574"/>
      <c r="E16" s="574"/>
      <c r="F16" s="574"/>
      <c r="G16" s="574"/>
      <c r="H16" s="574"/>
      <c r="I16" s="574"/>
      <c r="J16" s="574"/>
      <c r="K16" s="574"/>
      <c r="L16" s="574"/>
      <c r="M16" s="574"/>
      <c r="N16" s="574"/>
      <c r="O16" s="574"/>
      <c r="P16" s="574"/>
      <c r="Q16" s="574"/>
      <c r="R16" s="574"/>
      <c r="S16" s="574"/>
      <c r="T16" s="574"/>
      <c r="U16" s="574"/>
      <c r="V16" s="574"/>
      <c r="W16" s="574"/>
      <c r="X16" s="574"/>
      <c r="Y16" s="574"/>
      <c r="Z16" s="574"/>
      <c r="AA16" s="574"/>
      <c r="AB16" s="574"/>
      <c r="AC16" s="574"/>
      <c r="AD16" s="574"/>
      <c r="AE16" s="574"/>
      <c r="AF16" s="574"/>
      <c r="AG16" s="574"/>
      <c r="AH16" s="574"/>
      <c r="AI16" s="574"/>
      <c r="AJ16" s="574"/>
      <c r="AK16" s="574"/>
      <c r="AL16" s="574"/>
      <c r="AM16" s="574"/>
      <c r="AN16" s="574"/>
      <c r="AO16" s="574"/>
      <c r="AP16" s="574"/>
      <c r="AQ16" s="574"/>
      <c r="AR16" s="574"/>
      <c r="AS16" s="574"/>
      <c r="AT16" s="574"/>
      <c r="AU16" s="574"/>
      <c r="AV16" s="574"/>
    </row>
    <row r="17" spans="1:48" x14ac:dyDescent="0.25">
      <c r="A17" s="611"/>
      <c r="B17" s="611"/>
      <c r="C17" s="611"/>
      <c r="D17" s="611"/>
      <c r="E17" s="611"/>
      <c r="F17" s="611"/>
      <c r="G17" s="611"/>
      <c r="H17" s="611"/>
      <c r="I17" s="611"/>
      <c r="J17" s="611"/>
      <c r="K17" s="611"/>
      <c r="L17" s="611"/>
      <c r="M17" s="611"/>
      <c r="N17" s="611"/>
      <c r="O17" s="611"/>
      <c r="P17" s="611"/>
      <c r="Q17" s="611"/>
      <c r="R17" s="611"/>
      <c r="S17" s="611"/>
      <c r="T17" s="611"/>
      <c r="U17" s="611"/>
      <c r="V17" s="611"/>
      <c r="W17" s="611"/>
      <c r="X17" s="611"/>
      <c r="Y17" s="611"/>
      <c r="Z17" s="611"/>
      <c r="AA17" s="611"/>
      <c r="AB17" s="611"/>
      <c r="AC17" s="611"/>
      <c r="AD17" s="611"/>
      <c r="AE17" s="611"/>
      <c r="AF17" s="611"/>
      <c r="AG17" s="611"/>
      <c r="AH17" s="611"/>
      <c r="AI17" s="611"/>
      <c r="AJ17" s="611"/>
      <c r="AK17" s="611"/>
      <c r="AL17" s="611"/>
      <c r="AM17" s="611"/>
      <c r="AN17" s="611"/>
      <c r="AO17" s="611"/>
      <c r="AP17" s="611"/>
      <c r="AQ17" s="611"/>
      <c r="AR17" s="611"/>
      <c r="AS17" s="611"/>
      <c r="AT17" s="611"/>
      <c r="AU17" s="611"/>
      <c r="AV17" s="611"/>
    </row>
    <row r="18" spans="1:48" ht="14.25" customHeight="1" x14ac:dyDescent="0.25">
      <c r="A18" s="611"/>
      <c r="B18" s="611"/>
      <c r="C18" s="611"/>
      <c r="D18" s="611"/>
      <c r="E18" s="611"/>
      <c r="F18" s="611"/>
      <c r="G18" s="611"/>
      <c r="H18" s="611"/>
      <c r="I18" s="611"/>
      <c r="J18" s="611"/>
      <c r="K18" s="611"/>
      <c r="L18" s="611"/>
      <c r="M18" s="611"/>
      <c r="N18" s="611"/>
      <c r="O18" s="611"/>
      <c r="P18" s="611"/>
      <c r="Q18" s="611"/>
      <c r="R18" s="611"/>
      <c r="S18" s="611"/>
      <c r="T18" s="611"/>
      <c r="U18" s="611"/>
      <c r="V18" s="611"/>
      <c r="W18" s="611"/>
      <c r="X18" s="611"/>
      <c r="Y18" s="611"/>
      <c r="Z18" s="611"/>
      <c r="AA18" s="611"/>
      <c r="AB18" s="611"/>
      <c r="AC18" s="611"/>
      <c r="AD18" s="611"/>
      <c r="AE18" s="611"/>
      <c r="AF18" s="611"/>
      <c r="AG18" s="611"/>
      <c r="AH18" s="611"/>
      <c r="AI18" s="611"/>
      <c r="AJ18" s="611"/>
      <c r="AK18" s="611"/>
      <c r="AL18" s="611"/>
      <c r="AM18" s="611"/>
      <c r="AN18" s="611"/>
      <c r="AO18" s="611"/>
      <c r="AP18" s="611"/>
      <c r="AQ18" s="611"/>
      <c r="AR18" s="611"/>
      <c r="AS18" s="611"/>
      <c r="AT18" s="611"/>
      <c r="AU18" s="611"/>
      <c r="AV18" s="611"/>
    </row>
    <row r="19" spans="1:48" x14ac:dyDescent="0.25">
      <c r="A19" s="611"/>
      <c r="B19" s="611"/>
      <c r="C19" s="611"/>
      <c r="D19" s="611"/>
      <c r="E19" s="611"/>
      <c r="F19" s="611"/>
      <c r="G19" s="611"/>
      <c r="H19" s="611"/>
      <c r="I19" s="611"/>
      <c r="J19" s="611"/>
      <c r="K19" s="611"/>
      <c r="L19" s="611"/>
      <c r="M19" s="611"/>
      <c r="N19" s="611"/>
      <c r="O19" s="611"/>
      <c r="P19" s="611"/>
      <c r="Q19" s="611"/>
      <c r="R19" s="611"/>
      <c r="S19" s="611"/>
      <c r="T19" s="611"/>
      <c r="U19" s="611"/>
      <c r="V19" s="611"/>
      <c r="W19" s="611"/>
      <c r="X19" s="611"/>
      <c r="Y19" s="611"/>
      <c r="Z19" s="611"/>
      <c r="AA19" s="611"/>
      <c r="AB19" s="611"/>
      <c r="AC19" s="611"/>
      <c r="AD19" s="611"/>
      <c r="AE19" s="611"/>
      <c r="AF19" s="611"/>
      <c r="AG19" s="611"/>
      <c r="AH19" s="611"/>
      <c r="AI19" s="611"/>
      <c r="AJ19" s="611"/>
      <c r="AK19" s="611"/>
      <c r="AL19" s="611"/>
      <c r="AM19" s="611"/>
      <c r="AN19" s="611"/>
      <c r="AO19" s="611"/>
      <c r="AP19" s="611"/>
      <c r="AQ19" s="611"/>
      <c r="AR19" s="611"/>
      <c r="AS19" s="611"/>
      <c r="AT19" s="611"/>
      <c r="AU19" s="611"/>
      <c r="AV19" s="611"/>
    </row>
    <row r="20" spans="1:48" s="21" customFormat="1" x14ac:dyDescent="0.25">
      <c r="A20" s="612"/>
      <c r="B20" s="612"/>
      <c r="C20" s="612"/>
      <c r="D20" s="612"/>
      <c r="E20" s="612"/>
      <c r="F20" s="612"/>
      <c r="G20" s="612"/>
      <c r="H20" s="612"/>
      <c r="I20" s="612"/>
      <c r="J20" s="612"/>
      <c r="K20" s="612"/>
      <c r="L20" s="612"/>
      <c r="M20" s="612"/>
      <c r="N20" s="612"/>
      <c r="O20" s="612"/>
      <c r="P20" s="612"/>
      <c r="Q20" s="612"/>
      <c r="R20" s="612"/>
      <c r="S20" s="612"/>
      <c r="T20" s="612"/>
      <c r="U20" s="612"/>
      <c r="V20" s="612"/>
      <c r="W20" s="612"/>
      <c r="X20" s="612"/>
      <c r="Y20" s="612"/>
      <c r="Z20" s="612"/>
      <c r="AA20" s="612"/>
      <c r="AB20" s="612"/>
      <c r="AC20" s="612"/>
      <c r="AD20" s="612"/>
      <c r="AE20" s="612"/>
      <c r="AF20" s="612"/>
      <c r="AG20" s="612"/>
      <c r="AH20" s="612"/>
      <c r="AI20" s="612"/>
      <c r="AJ20" s="612"/>
      <c r="AK20" s="612"/>
      <c r="AL20" s="612"/>
      <c r="AM20" s="612"/>
      <c r="AN20" s="612"/>
      <c r="AO20" s="612"/>
      <c r="AP20" s="612"/>
      <c r="AQ20" s="612"/>
      <c r="AR20" s="612"/>
      <c r="AS20" s="612"/>
      <c r="AT20" s="612"/>
      <c r="AU20" s="612"/>
      <c r="AV20" s="612"/>
    </row>
    <row r="21" spans="1:48" s="21" customFormat="1" x14ac:dyDescent="0.25">
      <c r="A21" s="659" t="s">
        <v>402</v>
      </c>
      <c r="B21" s="659"/>
      <c r="C21" s="659"/>
      <c r="D21" s="659"/>
      <c r="E21" s="659"/>
      <c r="F21" s="659"/>
      <c r="G21" s="659"/>
      <c r="H21" s="659"/>
      <c r="I21" s="659"/>
      <c r="J21" s="659"/>
      <c r="K21" s="659"/>
      <c r="L21" s="659"/>
      <c r="M21" s="659"/>
      <c r="N21" s="659"/>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c r="AQ21" s="659"/>
      <c r="AR21" s="659"/>
      <c r="AS21" s="659"/>
      <c r="AT21" s="659"/>
      <c r="AU21" s="659"/>
      <c r="AV21" s="659"/>
    </row>
    <row r="22" spans="1:48" s="21" customFormat="1" ht="58.5" customHeight="1" x14ac:dyDescent="0.25">
      <c r="A22" s="660" t="s">
        <v>50</v>
      </c>
      <c r="B22" s="663" t="s">
        <v>22</v>
      </c>
      <c r="C22" s="660" t="s">
        <v>49</v>
      </c>
      <c r="D22" s="660" t="s">
        <v>48</v>
      </c>
      <c r="E22" s="666" t="s">
        <v>413</v>
      </c>
      <c r="F22" s="667"/>
      <c r="G22" s="667"/>
      <c r="H22" s="667"/>
      <c r="I22" s="667"/>
      <c r="J22" s="667"/>
      <c r="K22" s="667"/>
      <c r="L22" s="668"/>
      <c r="M22" s="660" t="s">
        <v>47</v>
      </c>
      <c r="N22" s="660" t="s">
        <v>46</v>
      </c>
      <c r="O22" s="660" t="s">
        <v>45</v>
      </c>
      <c r="P22" s="669" t="s">
        <v>227</v>
      </c>
      <c r="Q22" s="669" t="s">
        <v>44</v>
      </c>
      <c r="R22" s="669" t="s">
        <v>43</v>
      </c>
      <c r="S22" s="669" t="s">
        <v>42</v>
      </c>
      <c r="T22" s="669"/>
      <c r="U22" s="670" t="s">
        <v>41</v>
      </c>
      <c r="V22" s="670" t="s">
        <v>40</v>
      </c>
      <c r="W22" s="669" t="s">
        <v>39</v>
      </c>
      <c r="X22" s="669" t="s">
        <v>38</v>
      </c>
      <c r="Y22" s="669" t="s">
        <v>37</v>
      </c>
      <c r="Z22" s="683" t="s">
        <v>36</v>
      </c>
      <c r="AA22" s="669" t="s">
        <v>35</v>
      </c>
      <c r="AB22" s="669" t="s">
        <v>34</v>
      </c>
      <c r="AC22" s="669" t="s">
        <v>33</v>
      </c>
      <c r="AD22" s="669" t="s">
        <v>32</v>
      </c>
      <c r="AE22" s="669" t="s">
        <v>31</v>
      </c>
      <c r="AF22" s="669" t="s">
        <v>30</v>
      </c>
      <c r="AG22" s="669"/>
      <c r="AH22" s="669"/>
      <c r="AI22" s="669"/>
      <c r="AJ22" s="669"/>
      <c r="AK22" s="669"/>
      <c r="AL22" s="669" t="s">
        <v>29</v>
      </c>
      <c r="AM22" s="669"/>
      <c r="AN22" s="669"/>
      <c r="AO22" s="669"/>
      <c r="AP22" s="669" t="s">
        <v>28</v>
      </c>
      <c r="AQ22" s="669"/>
      <c r="AR22" s="669" t="s">
        <v>27</v>
      </c>
      <c r="AS22" s="669" t="s">
        <v>26</v>
      </c>
      <c r="AT22" s="669" t="s">
        <v>25</v>
      </c>
      <c r="AU22" s="669" t="s">
        <v>24</v>
      </c>
      <c r="AV22" s="673" t="s">
        <v>23</v>
      </c>
    </row>
    <row r="23" spans="1:48" s="21" customFormat="1" ht="64.5" customHeight="1" x14ac:dyDescent="0.25">
      <c r="A23" s="661"/>
      <c r="B23" s="664"/>
      <c r="C23" s="661"/>
      <c r="D23" s="661"/>
      <c r="E23" s="675" t="s">
        <v>21</v>
      </c>
      <c r="F23" s="677" t="s">
        <v>126</v>
      </c>
      <c r="G23" s="677" t="s">
        <v>125</v>
      </c>
      <c r="H23" s="677" t="s">
        <v>124</v>
      </c>
      <c r="I23" s="681" t="s">
        <v>326</v>
      </c>
      <c r="J23" s="681" t="s">
        <v>327</v>
      </c>
      <c r="K23" s="681" t="s">
        <v>328</v>
      </c>
      <c r="L23" s="677" t="s">
        <v>74</v>
      </c>
      <c r="M23" s="661"/>
      <c r="N23" s="661"/>
      <c r="O23" s="661"/>
      <c r="P23" s="669"/>
      <c r="Q23" s="669"/>
      <c r="R23" s="669"/>
      <c r="S23" s="679" t="s">
        <v>2</v>
      </c>
      <c r="T23" s="679" t="s">
        <v>9</v>
      </c>
      <c r="U23" s="670"/>
      <c r="V23" s="670"/>
      <c r="W23" s="669"/>
      <c r="X23" s="669"/>
      <c r="Y23" s="669"/>
      <c r="Z23" s="669"/>
      <c r="AA23" s="669"/>
      <c r="AB23" s="669"/>
      <c r="AC23" s="669"/>
      <c r="AD23" s="669"/>
      <c r="AE23" s="669"/>
      <c r="AF23" s="669" t="s">
        <v>20</v>
      </c>
      <c r="AG23" s="669"/>
      <c r="AH23" s="669" t="s">
        <v>19</v>
      </c>
      <c r="AI23" s="669"/>
      <c r="AJ23" s="660" t="s">
        <v>18</v>
      </c>
      <c r="AK23" s="660" t="s">
        <v>17</v>
      </c>
      <c r="AL23" s="660" t="s">
        <v>16</v>
      </c>
      <c r="AM23" s="660" t="s">
        <v>15</v>
      </c>
      <c r="AN23" s="660" t="s">
        <v>14</v>
      </c>
      <c r="AO23" s="660" t="s">
        <v>13</v>
      </c>
      <c r="AP23" s="660" t="s">
        <v>12</v>
      </c>
      <c r="AQ23" s="671" t="s">
        <v>9</v>
      </c>
      <c r="AR23" s="669"/>
      <c r="AS23" s="669"/>
      <c r="AT23" s="669"/>
      <c r="AU23" s="669"/>
      <c r="AV23" s="674"/>
    </row>
    <row r="24" spans="1:48" s="21" customFormat="1" ht="96.75" customHeight="1" x14ac:dyDescent="0.25">
      <c r="A24" s="662"/>
      <c r="B24" s="665"/>
      <c r="C24" s="662"/>
      <c r="D24" s="662"/>
      <c r="E24" s="676"/>
      <c r="F24" s="678"/>
      <c r="G24" s="678"/>
      <c r="H24" s="678"/>
      <c r="I24" s="682"/>
      <c r="J24" s="682"/>
      <c r="K24" s="682"/>
      <c r="L24" s="678"/>
      <c r="M24" s="662"/>
      <c r="N24" s="662"/>
      <c r="O24" s="662"/>
      <c r="P24" s="669"/>
      <c r="Q24" s="669"/>
      <c r="R24" s="669"/>
      <c r="S24" s="680"/>
      <c r="T24" s="680"/>
      <c r="U24" s="670"/>
      <c r="V24" s="670"/>
      <c r="W24" s="669"/>
      <c r="X24" s="669"/>
      <c r="Y24" s="669"/>
      <c r="Z24" s="669"/>
      <c r="AA24" s="669"/>
      <c r="AB24" s="669"/>
      <c r="AC24" s="669"/>
      <c r="AD24" s="669"/>
      <c r="AE24" s="669"/>
      <c r="AF24" s="142" t="s">
        <v>11</v>
      </c>
      <c r="AG24" s="142" t="s">
        <v>10</v>
      </c>
      <c r="AH24" s="143" t="s">
        <v>2</v>
      </c>
      <c r="AI24" s="143" t="s">
        <v>9</v>
      </c>
      <c r="AJ24" s="662"/>
      <c r="AK24" s="662"/>
      <c r="AL24" s="662"/>
      <c r="AM24" s="662"/>
      <c r="AN24" s="662"/>
      <c r="AO24" s="662"/>
      <c r="AP24" s="662"/>
      <c r="AQ24" s="672"/>
      <c r="AR24" s="669"/>
      <c r="AS24" s="669"/>
      <c r="AT24" s="669"/>
      <c r="AU24" s="669"/>
      <c r="AV24" s="67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425</v>
      </c>
      <c r="B26" s="202" t="s">
        <v>442</v>
      </c>
      <c r="C26" s="203" t="s">
        <v>432</v>
      </c>
      <c r="D26" s="170" t="s">
        <v>447</v>
      </c>
      <c r="E26" s="20">
        <v>3</v>
      </c>
      <c r="F26" s="20" t="s">
        <v>270</v>
      </c>
      <c r="G26" s="20" t="s">
        <v>270</v>
      </c>
      <c r="H26" s="20" t="s">
        <v>270</v>
      </c>
      <c r="I26" s="20" t="s">
        <v>270</v>
      </c>
      <c r="J26" s="20" t="s">
        <v>270</v>
      </c>
      <c r="K26" s="20" t="s">
        <v>270</v>
      </c>
      <c r="L26" s="20">
        <v>3</v>
      </c>
      <c r="M26" s="20" t="s">
        <v>425</v>
      </c>
      <c r="N26" s="20" t="s">
        <v>533</v>
      </c>
      <c r="O26" s="20" t="s">
        <v>425</v>
      </c>
      <c r="P26" s="20" t="s">
        <v>425</v>
      </c>
      <c r="Q26" s="20" t="s">
        <v>425</v>
      </c>
      <c r="R26" s="20" t="s">
        <v>425</v>
      </c>
      <c r="S26" s="20" t="s">
        <v>425</v>
      </c>
      <c r="T26" s="20" t="s">
        <v>425</v>
      </c>
      <c r="U26" s="20" t="s">
        <v>425</v>
      </c>
      <c r="V26" s="20" t="s">
        <v>425</v>
      </c>
      <c r="W26" s="20" t="s">
        <v>425</v>
      </c>
      <c r="X26" s="20" t="s">
        <v>425</v>
      </c>
      <c r="Y26" s="20" t="s">
        <v>425</v>
      </c>
      <c r="Z26" s="20" t="s">
        <v>425</v>
      </c>
      <c r="AA26" s="20" t="s">
        <v>425</v>
      </c>
      <c r="AB26" s="20" t="s">
        <v>425</v>
      </c>
      <c r="AC26" s="20" t="s">
        <v>425</v>
      </c>
      <c r="AD26" s="20" t="s">
        <v>425</v>
      </c>
      <c r="AE26" s="20" t="s">
        <v>425</v>
      </c>
      <c r="AF26" s="20" t="s">
        <v>425</v>
      </c>
      <c r="AG26" s="20" t="s">
        <v>425</v>
      </c>
      <c r="AH26" s="20" t="s">
        <v>425</v>
      </c>
      <c r="AI26" s="20" t="s">
        <v>425</v>
      </c>
      <c r="AJ26" s="20" t="s">
        <v>425</v>
      </c>
      <c r="AK26" s="20" t="s">
        <v>425</v>
      </c>
      <c r="AL26" s="20" t="s">
        <v>425</v>
      </c>
      <c r="AM26" s="20" t="s">
        <v>425</v>
      </c>
      <c r="AN26" s="20" t="s">
        <v>425</v>
      </c>
      <c r="AO26" s="20" t="s">
        <v>425</v>
      </c>
      <c r="AP26" s="20" t="s">
        <v>425</v>
      </c>
      <c r="AQ26" s="20" t="s">
        <v>425</v>
      </c>
      <c r="AR26" s="20" t="s">
        <v>425</v>
      </c>
      <c r="AS26" s="20" t="s">
        <v>425</v>
      </c>
      <c r="AT26" s="20" t="s">
        <v>425</v>
      </c>
      <c r="AU26" s="20" t="s">
        <v>425</v>
      </c>
      <c r="AV26" s="20" t="s">
        <v>425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31" zoomScaleNormal="90" zoomScaleSheetLayoutView="100" workbookViewId="0">
      <selection activeCell="B53" sqref="B53"/>
    </sheetView>
  </sheetViews>
  <sheetFormatPr defaultRowHeight="15.75" x14ac:dyDescent="0.25"/>
  <cols>
    <col min="1" max="2" width="66.140625"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684" t="str">
        <f>'1.Титульный лист'!A5</f>
        <v>Год раскрытия информации:  2022 год</v>
      </c>
      <c r="B5" s="684"/>
      <c r="C5" s="84"/>
      <c r="D5" s="84"/>
      <c r="E5" s="84"/>
      <c r="F5" s="84"/>
      <c r="G5" s="84"/>
      <c r="H5" s="84"/>
    </row>
    <row r="6" spans="1:8" ht="18.75" x14ac:dyDescent="0.3">
      <c r="A6" s="147"/>
      <c r="B6" s="147"/>
      <c r="C6" s="147"/>
      <c r="D6" s="147"/>
      <c r="E6" s="147"/>
      <c r="F6" s="147"/>
      <c r="G6" s="147"/>
      <c r="H6" s="147"/>
    </row>
    <row r="7" spans="1:8" ht="18.75" x14ac:dyDescent="0.25">
      <c r="A7" s="577" t="s">
        <v>7</v>
      </c>
      <c r="B7" s="577"/>
      <c r="C7" s="146"/>
      <c r="D7" s="146"/>
      <c r="E7" s="146"/>
      <c r="F7" s="146"/>
      <c r="G7" s="146"/>
      <c r="H7" s="146"/>
    </row>
    <row r="8" spans="1:8" ht="18.75" x14ac:dyDescent="0.25">
      <c r="A8" s="146"/>
      <c r="B8" s="146"/>
      <c r="C8" s="146"/>
      <c r="D8" s="146"/>
      <c r="E8" s="146"/>
      <c r="F8" s="146"/>
      <c r="G8" s="146"/>
      <c r="H8" s="146"/>
    </row>
    <row r="9" spans="1:8" x14ac:dyDescent="0.25">
      <c r="A9" s="578" t="s">
        <v>442</v>
      </c>
      <c r="B9" s="578"/>
      <c r="C9" s="144"/>
      <c r="D9" s="144"/>
      <c r="E9" s="144"/>
      <c r="F9" s="144"/>
      <c r="G9" s="144"/>
      <c r="H9" s="144"/>
    </row>
    <row r="10" spans="1:8" x14ac:dyDescent="0.25">
      <c r="A10" s="574" t="s">
        <v>6</v>
      </c>
      <c r="B10" s="574"/>
      <c r="C10" s="145"/>
      <c r="D10" s="145"/>
      <c r="E10" s="145"/>
      <c r="F10" s="145"/>
      <c r="G10" s="145"/>
      <c r="H10" s="145"/>
    </row>
    <row r="11" spans="1:8" ht="18.75" x14ac:dyDescent="0.25">
      <c r="A11" s="146"/>
      <c r="B11" s="146"/>
      <c r="C11" s="146"/>
      <c r="D11" s="146"/>
      <c r="E11" s="146"/>
      <c r="F11" s="146"/>
      <c r="G11" s="146"/>
      <c r="H11" s="146"/>
    </row>
    <row r="12" spans="1:8" ht="15" customHeight="1" x14ac:dyDescent="0.25">
      <c r="A12" s="579" t="str">
        <f xml:space="preserve"> '1.Титульный лист'!A12</f>
        <v>L_ 2022_14_Ц_7</v>
      </c>
      <c r="B12" s="579"/>
      <c r="C12" s="153"/>
      <c r="D12" s="153"/>
      <c r="E12" s="153"/>
      <c r="F12" s="153"/>
      <c r="G12" s="153"/>
      <c r="H12" s="153"/>
    </row>
    <row r="13" spans="1:8" x14ac:dyDescent="0.25">
      <c r="A13" s="574" t="s">
        <v>5</v>
      </c>
      <c r="B13" s="574"/>
      <c r="C13" s="145"/>
      <c r="D13" s="145"/>
      <c r="E13" s="145"/>
      <c r="F13" s="145"/>
      <c r="G13" s="145"/>
      <c r="H13" s="145"/>
    </row>
    <row r="14" spans="1:8" ht="18.75" x14ac:dyDescent="0.25">
      <c r="A14" s="10"/>
      <c r="B14" s="10"/>
      <c r="C14" s="10"/>
      <c r="D14" s="10"/>
      <c r="E14" s="10"/>
      <c r="F14" s="10"/>
      <c r="G14" s="10"/>
      <c r="H14" s="10"/>
    </row>
    <row r="15" spans="1:8" ht="30" customHeight="1" x14ac:dyDescent="0.25">
      <c r="A15" s="580" t="str">
        <f xml:space="preserve"> '1.Титульный лист'!A15</f>
        <v>Установка реклоузера на ВЛ-10 кВ Ф-4,Ф-5 ПС Иглино, Ф-8 ПС Минзитарово, (3 шт.)</v>
      </c>
      <c r="B15" s="580"/>
      <c r="C15" s="144"/>
      <c r="D15" s="144"/>
      <c r="E15" s="144"/>
      <c r="F15" s="144"/>
      <c r="G15" s="144"/>
      <c r="H15" s="144"/>
    </row>
    <row r="16" spans="1:8" x14ac:dyDescent="0.25">
      <c r="A16" s="574" t="s">
        <v>4</v>
      </c>
      <c r="B16" s="574"/>
      <c r="C16" s="145"/>
      <c r="D16" s="145"/>
      <c r="E16" s="145"/>
      <c r="F16" s="145"/>
      <c r="G16" s="145"/>
      <c r="H16" s="145"/>
    </row>
    <row r="17" spans="1:2" x14ac:dyDescent="0.25">
      <c r="B17" s="116"/>
    </row>
    <row r="18" spans="1:2" ht="21.75" customHeight="1" x14ac:dyDescent="0.25">
      <c r="A18" s="688" t="s">
        <v>403</v>
      </c>
      <c r="B18" s="689"/>
    </row>
    <row r="19" spans="1:2" ht="12" customHeight="1" x14ac:dyDescent="0.25">
      <c r="B19" s="42"/>
    </row>
    <row r="20" spans="1:2" ht="15" customHeight="1" thickBot="1" x14ac:dyDescent="0.3">
      <c r="B20" s="117"/>
    </row>
    <row r="21" spans="1:2" ht="48" customHeight="1" thickBot="1" x14ac:dyDescent="0.3">
      <c r="A21" s="118" t="s">
        <v>277</v>
      </c>
      <c r="B21" s="119" t="str">
        <f>A15</f>
        <v>Установка реклоузера на ВЛ-10 кВ Ф-4,Ф-5 ПС Иглино, Ф-8 ПС Минзитарово, (3 шт.)</v>
      </c>
    </row>
    <row r="22" spans="1:2" ht="16.5" thickBot="1" x14ac:dyDescent="0.3">
      <c r="A22" s="118" t="s">
        <v>278</v>
      </c>
      <c r="B22" s="119" t="s">
        <v>534</v>
      </c>
    </row>
    <row r="23" spans="1:2" ht="16.5" thickBot="1" x14ac:dyDescent="0.3">
      <c r="A23" s="118" t="s">
        <v>250</v>
      </c>
      <c r="B23" s="120" t="s">
        <v>438</v>
      </c>
    </row>
    <row r="24" spans="1:2" ht="16.5" thickBot="1" x14ac:dyDescent="0.3">
      <c r="A24" s="118" t="s">
        <v>279</v>
      </c>
      <c r="B24" s="120">
        <v>0</v>
      </c>
    </row>
    <row r="25" spans="1:2" ht="16.5" thickBot="1" x14ac:dyDescent="0.3">
      <c r="A25" s="121" t="s">
        <v>280</v>
      </c>
      <c r="B25" s="119" t="s">
        <v>434</v>
      </c>
    </row>
    <row r="26" spans="1:2" ht="16.5" thickBot="1" x14ac:dyDescent="0.3">
      <c r="A26" s="122" t="s">
        <v>281</v>
      </c>
      <c r="B26" s="123" t="s">
        <v>448</v>
      </c>
    </row>
    <row r="27" spans="1:2" ht="29.25" thickBot="1" x14ac:dyDescent="0.3">
      <c r="A27" s="128" t="s">
        <v>456</v>
      </c>
      <c r="B27" s="193">
        <f>'1.Титульный лист'!C47</f>
        <v>6.0611616000000001</v>
      </c>
    </row>
    <row r="28" spans="1:2" ht="16.5" thickBot="1" x14ac:dyDescent="0.3">
      <c r="A28" s="125" t="s">
        <v>282</v>
      </c>
      <c r="B28" s="125" t="s">
        <v>430</v>
      </c>
    </row>
    <row r="29" spans="1:2" ht="29.25" thickBot="1" x14ac:dyDescent="0.3">
      <c r="A29" s="129" t="s">
        <v>283</v>
      </c>
      <c r="B29" s="193">
        <v>6.0611616000000001</v>
      </c>
    </row>
    <row r="30" spans="1:2" ht="29.25" thickBot="1" x14ac:dyDescent="0.3">
      <c r="A30" s="129" t="s">
        <v>284</v>
      </c>
      <c r="B30" s="125"/>
    </row>
    <row r="31" spans="1:2" ht="16.5" thickBot="1" x14ac:dyDescent="0.3">
      <c r="A31" s="125" t="s">
        <v>285</v>
      </c>
      <c r="B31" s="125"/>
    </row>
    <row r="32" spans="1:2" ht="29.25" thickBot="1" x14ac:dyDescent="0.3">
      <c r="A32" s="129" t="s">
        <v>286</v>
      </c>
      <c r="B32" s="125"/>
    </row>
    <row r="33" spans="1:2" ht="16.5" thickBot="1" x14ac:dyDescent="0.3">
      <c r="A33" s="125" t="s">
        <v>457</v>
      </c>
      <c r="B33" s="125"/>
    </row>
    <row r="34" spans="1:2" ht="16.5" thickBot="1" x14ac:dyDescent="0.3">
      <c r="A34" s="125" t="s">
        <v>288</v>
      </c>
      <c r="B34" s="182"/>
    </row>
    <row r="35" spans="1:2" ht="16.5" thickBot="1" x14ac:dyDescent="0.3">
      <c r="A35" s="125" t="s">
        <v>289</v>
      </c>
      <c r="B35" s="125"/>
    </row>
    <row r="36" spans="1:2" ht="16.5" thickBot="1" x14ac:dyDescent="0.3">
      <c r="A36" s="125" t="s">
        <v>290</v>
      </c>
      <c r="B36" s="125"/>
    </row>
    <row r="37" spans="1:2" ht="29.25" thickBot="1" x14ac:dyDescent="0.3">
      <c r="A37" s="129" t="s">
        <v>291</v>
      </c>
      <c r="B37" s="125"/>
    </row>
    <row r="38" spans="1:2" ht="16.5" thickBot="1" x14ac:dyDescent="0.3">
      <c r="A38" s="125" t="s">
        <v>457</v>
      </c>
      <c r="B38" s="125"/>
    </row>
    <row r="39" spans="1:2" ht="16.5" thickBot="1" x14ac:dyDescent="0.3">
      <c r="A39" s="125" t="s">
        <v>288</v>
      </c>
      <c r="B39" s="182"/>
    </row>
    <row r="40" spans="1:2" ht="16.5" thickBot="1" x14ac:dyDescent="0.3">
      <c r="A40" s="125" t="s">
        <v>289</v>
      </c>
      <c r="B40" s="125"/>
    </row>
    <row r="41" spans="1:2" ht="16.5" thickBot="1" x14ac:dyDescent="0.3">
      <c r="A41" s="125" t="s">
        <v>290</v>
      </c>
      <c r="B41" s="125"/>
    </row>
    <row r="42" spans="1:2" ht="29.25" thickBot="1" x14ac:dyDescent="0.3">
      <c r="A42" s="129" t="s">
        <v>292</v>
      </c>
      <c r="B42" s="125"/>
    </row>
    <row r="43" spans="1:2" ht="16.5" thickBot="1" x14ac:dyDescent="0.3">
      <c r="A43" s="125" t="s">
        <v>287</v>
      </c>
      <c r="B43" s="125"/>
    </row>
    <row r="44" spans="1:2" ht="16.5" thickBot="1" x14ac:dyDescent="0.3">
      <c r="A44" s="125" t="s">
        <v>288</v>
      </c>
      <c r="B44" s="125"/>
    </row>
    <row r="45" spans="1:2" ht="16.5" thickBot="1" x14ac:dyDescent="0.3">
      <c r="A45" s="125" t="s">
        <v>289</v>
      </c>
      <c r="B45" s="125"/>
    </row>
    <row r="46" spans="1:2" ht="16.5" thickBot="1" x14ac:dyDescent="0.3">
      <c r="A46" s="125" t="s">
        <v>290</v>
      </c>
      <c r="B46" s="125"/>
    </row>
    <row r="47" spans="1:2" ht="29.25" thickBot="1" x14ac:dyDescent="0.3">
      <c r="A47" s="124" t="s">
        <v>293</v>
      </c>
      <c r="B47" s="177"/>
    </row>
    <row r="48" spans="1:2" ht="16.5" thickBot="1" x14ac:dyDescent="0.3">
      <c r="A48" s="126" t="s">
        <v>285</v>
      </c>
      <c r="B48" s="130"/>
    </row>
    <row r="49" spans="1:2" ht="16.5" thickBot="1" x14ac:dyDescent="0.3">
      <c r="A49" s="126" t="s">
        <v>294</v>
      </c>
      <c r="B49" s="130"/>
    </row>
    <row r="50" spans="1:2" ht="16.5" thickBot="1" x14ac:dyDescent="0.3">
      <c r="A50" s="126" t="s">
        <v>295</v>
      </c>
      <c r="B50" s="178"/>
    </row>
    <row r="51" spans="1:2" ht="16.5" thickBot="1" x14ac:dyDescent="0.3">
      <c r="A51" s="126" t="s">
        <v>296</v>
      </c>
      <c r="B51" s="179"/>
    </row>
    <row r="52" spans="1:2" ht="16.5" thickBot="1" x14ac:dyDescent="0.3">
      <c r="A52" s="121" t="s">
        <v>297</v>
      </c>
      <c r="B52" s="180"/>
    </row>
    <row r="53" spans="1:2" ht="16.5" thickBot="1" x14ac:dyDescent="0.3">
      <c r="A53" s="121" t="s">
        <v>298</v>
      </c>
      <c r="B53" s="131"/>
    </row>
    <row r="54" spans="1:2" ht="16.5" thickBot="1" x14ac:dyDescent="0.3">
      <c r="A54" s="121" t="s">
        <v>299</v>
      </c>
      <c r="B54" s="180">
        <v>100</v>
      </c>
    </row>
    <row r="55" spans="1:2" ht="16.5" thickBot="1" x14ac:dyDescent="0.3">
      <c r="A55" s="122" t="s">
        <v>300</v>
      </c>
      <c r="B55" s="181">
        <v>6.0611616000000001</v>
      </c>
    </row>
    <row r="56" spans="1:2" ht="15.6" customHeight="1" x14ac:dyDescent="0.25">
      <c r="A56" s="171" t="s">
        <v>301</v>
      </c>
      <c r="B56" s="174"/>
    </row>
    <row r="57" spans="1:2" x14ac:dyDescent="0.25">
      <c r="A57" s="172" t="s">
        <v>302</v>
      </c>
      <c r="B57" s="208" t="s">
        <v>442</v>
      </c>
    </row>
    <row r="58" spans="1:2" x14ac:dyDescent="0.25">
      <c r="A58" s="172" t="s">
        <v>303</v>
      </c>
      <c r="B58" s="208" t="s">
        <v>837</v>
      </c>
    </row>
    <row r="59" spans="1:2" x14ac:dyDescent="0.25">
      <c r="A59" s="172" t="s">
        <v>304</v>
      </c>
      <c r="B59" s="208"/>
    </row>
    <row r="60" spans="1:2" x14ac:dyDescent="0.25">
      <c r="A60" s="172" t="s">
        <v>305</v>
      </c>
      <c r="B60" s="208" t="s">
        <v>837</v>
      </c>
    </row>
    <row r="61" spans="1:2" ht="16.5" thickBot="1" x14ac:dyDescent="0.3">
      <c r="A61" s="173" t="s">
        <v>306</v>
      </c>
      <c r="B61" s="208"/>
    </row>
    <row r="62" spans="1:2" ht="30.75" thickBot="1" x14ac:dyDescent="0.3">
      <c r="A62" s="126" t="s">
        <v>307</v>
      </c>
      <c r="B62" s="207"/>
    </row>
    <row r="63" spans="1:2" ht="29.25" thickBot="1" x14ac:dyDescent="0.3">
      <c r="A63" s="121" t="s">
        <v>308</v>
      </c>
      <c r="B63" s="209"/>
    </row>
    <row r="64" spans="1:2" ht="16.5" thickBot="1" x14ac:dyDescent="0.3">
      <c r="A64" s="126" t="s">
        <v>285</v>
      </c>
      <c r="B64" s="210"/>
    </row>
    <row r="65" spans="1:2" ht="16.5" thickBot="1" x14ac:dyDescent="0.3">
      <c r="A65" s="126" t="s">
        <v>309</v>
      </c>
      <c r="B65" s="209"/>
    </row>
    <row r="66" spans="1:2" ht="16.5" thickBot="1" x14ac:dyDescent="0.3">
      <c r="A66" s="126" t="s">
        <v>310</v>
      </c>
      <c r="B66" s="210"/>
    </row>
    <row r="67" spans="1:2" ht="32.25" customHeight="1" thickBot="1" x14ac:dyDescent="0.3">
      <c r="A67" s="132" t="s">
        <v>311</v>
      </c>
      <c r="B67" s="211" t="str">
        <f xml:space="preserve"> '3.3 Паспорт описание'!C24</f>
        <v>Реклоузер</v>
      </c>
    </row>
    <row r="68" spans="1:2" ht="16.5" thickBot="1" x14ac:dyDescent="0.3">
      <c r="A68" s="121" t="s">
        <v>312</v>
      </c>
      <c r="B68" s="131"/>
    </row>
    <row r="69" spans="1:2" ht="16.5" thickBot="1" x14ac:dyDescent="0.3">
      <c r="A69" s="127" t="s">
        <v>313</v>
      </c>
      <c r="B69" s="169"/>
    </row>
    <row r="70" spans="1:2" ht="16.5" thickBot="1" x14ac:dyDescent="0.3">
      <c r="A70" s="127" t="s">
        <v>314</v>
      </c>
      <c r="B70" s="133"/>
    </row>
    <row r="71" spans="1:2" ht="16.5" thickBot="1" x14ac:dyDescent="0.3">
      <c r="A71" s="127" t="s">
        <v>315</v>
      </c>
      <c r="B71" s="133"/>
    </row>
    <row r="72" spans="1:2" ht="29.25" thickBot="1" x14ac:dyDescent="0.3">
      <c r="A72" s="134" t="s">
        <v>316</v>
      </c>
      <c r="B72" s="221" t="s">
        <v>835</v>
      </c>
    </row>
    <row r="73" spans="1:2" ht="28.5" x14ac:dyDescent="0.25">
      <c r="A73" s="124" t="s">
        <v>317</v>
      </c>
      <c r="B73" s="685"/>
    </row>
    <row r="74" spans="1:2" x14ac:dyDescent="0.25">
      <c r="A74" s="127" t="s">
        <v>318</v>
      </c>
      <c r="B74" s="686"/>
    </row>
    <row r="75" spans="1:2" x14ac:dyDescent="0.25">
      <c r="A75" s="127" t="s">
        <v>319</v>
      </c>
      <c r="B75" s="686"/>
    </row>
    <row r="76" spans="1:2" x14ac:dyDescent="0.25">
      <c r="A76" s="127" t="s">
        <v>320</v>
      </c>
      <c r="B76" s="686"/>
    </row>
    <row r="77" spans="1:2" x14ac:dyDescent="0.25">
      <c r="A77" s="127" t="s">
        <v>321</v>
      </c>
      <c r="B77" s="686"/>
    </row>
    <row r="78" spans="1:2" ht="16.5" thickBot="1" x14ac:dyDescent="0.3">
      <c r="A78" s="135" t="s">
        <v>322</v>
      </c>
      <c r="B78" s="687"/>
    </row>
    <row r="80" spans="1:2" x14ac:dyDescent="0.25">
      <c r="A80" s="136"/>
      <c r="B80" s="137"/>
    </row>
    <row r="81" spans="2:2" x14ac:dyDescent="0.25">
      <c r="B81" s="138"/>
    </row>
    <row r="82" spans="2:2" x14ac:dyDescent="0.25">
      <c r="B82" s="13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550"/>
  <sheetViews>
    <sheetView topLeftCell="A394" workbookViewId="0">
      <selection activeCell="U31" sqref="U31"/>
    </sheetView>
  </sheetViews>
  <sheetFormatPr defaultColWidth="9.140625" defaultRowHeight="11.25" x14ac:dyDescent="0.2"/>
  <cols>
    <col min="1" max="22" width="9.140625" style="225"/>
    <col min="23" max="16384" width="9.140625" style="224"/>
  </cols>
  <sheetData>
    <row r="1" spans="1:14" x14ac:dyDescent="0.2">
      <c r="A1" s="226"/>
      <c r="B1" s="226"/>
      <c r="C1" s="226"/>
      <c r="D1" s="226"/>
      <c r="E1" s="226"/>
      <c r="F1" s="226"/>
      <c r="G1" s="226"/>
      <c r="H1" s="226"/>
      <c r="I1" s="226"/>
      <c r="J1" s="226"/>
      <c r="K1" s="226"/>
      <c r="L1" s="226"/>
      <c r="M1" s="226"/>
      <c r="N1" s="228" t="s">
        <v>538</v>
      </c>
    </row>
    <row r="2" spans="1:14" x14ac:dyDescent="0.2">
      <c r="A2" s="226"/>
      <c r="B2" s="226"/>
      <c r="C2" s="226"/>
      <c r="D2" s="226"/>
      <c r="E2" s="226"/>
      <c r="F2" s="226"/>
      <c r="G2" s="226"/>
      <c r="H2" s="226"/>
      <c r="I2" s="226"/>
      <c r="J2" s="226"/>
      <c r="K2" s="226"/>
      <c r="L2" s="226"/>
      <c r="M2" s="226"/>
      <c r="N2" s="228" t="s">
        <v>539</v>
      </c>
    </row>
    <row r="3" spans="1:14" x14ac:dyDescent="0.2">
      <c r="A3" s="226"/>
      <c r="B3" s="226"/>
      <c r="C3" s="226"/>
      <c r="D3" s="226"/>
      <c r="E3" s="226"/>
      <c r="F3" s="226"/>
      <c r="G3" s="226"/>
      <c r="H3" s="226"/>
      <c r="I3" s="226"/>
      <c r="J3" s="226"/>
      <c r="K3" s="226"/>
      <c r="L3" s="226"/>
      <c r="M3" s="226"/>
      <c r="N3" s="228"/>
    </row>
    <row r="4" spans="1:14" x14ac:dyDescent="0.2">
      <c r="A4" s="706" t="s">
        <v>540</v>
      </c>
      <c r="B4" s="706"/>
      <c r="C4" s="706"/>
      <c r="D4" s="230"/>
      <c r="E4" s="226"/>
      <c r="F4" s="226"/>
      <c r="G4" s="226"/>
      <c r="H4" s="226"/>
      <c r="I4" s="226"/>
      <c r="J4" s="226"/>
      <c r="K4" s="706" t="s">
        <v>541</v>
      </c>
      <c r="L4" s="706"/>
      <c r="M4" s="706"/>
      <c r="N4" s="706"/>
    </row>
    <row r="5" spans="1:14" x14ac:dyDescent="0.2">
      <c r="A5" s="707"/>
      <c r="B5" s="707"/>
      <c r="C5" s="707"/>
      <c r="D5" s="707"/>
      <c r="E5" s="227"/>
      <c r="F5" s="226"/>
      <c r="G5" s="226"/>
      <c r="H5" s="226"/>
      <c r="I5" s="226"/>
      <c r="J5" s="708"/>
      <c r="K5" s="708"/>
      <c r="L5" s="708"/>
      <c r="M5" s="708"/>
      <c r="N5" s="708"/>
    </row>
    <row r="6" spans="1:14" x14ac:dyDescent="0.2">
      <c r="A6" s="692"/>
      <c r="B6" s="692"/>
      <c r="C6" s="692"/>
      <c r="D6" s="692"/>
      <c r="E6" s="226"/>
      <c r="F6" s="226"/>
      <c r="G6" s="226"/>
      <c r="H6" s="226"/>
      <c r="I6" s="226"/>
      <c r="J6" s="692"/>
      <c r="K6" s="692"/>
      <c r="L6" s="692"/>
      <c r="M6" s="692"/>
      <c r="N6" s="692"/>
    </row>
    <row r="7" spans="1:14" x14ac:dyDescent="0.2">
      <c r="A7" s="234"/>
      <c r="B7" s="235"/>
      <c r="C7" s="227"/>
      <c r="D7" s="227"/>
      <c r="E7" s="226"/>
      <c r="F7" s="226"/>
      <c r="G7" s="226"/>
      <c r="H7" s="226"/>
      <c r="I7" s="226"/>
      <c r="J7" s="234"/>
      <c r="K7" s="234"/>
      <c r="L7" s="234"/>
      <c r="M7" s="234"/>
      <c r="N7" s="235"/>
    </row>
    <row r="8" spans="1:14" x14ac:dyDescent="0.2">
      <c r="A8" s="226" t="s">
        <v>542</v>
      </c>
      <c r="B8" s="236"/>
      <c r="C8" s="236"/>
      <c r="D8" s="236"/>
      <c r="E8" s="226"/>
      <c r="F8" s="226"/>
      <c r="G8" s="226"/>
      <c r="H8" s="226"/>
      <c r="I8" s="226"/>
      <c r="J8" s="226"/>
      <c r="K8" s="226"/>
      <c r="L8" s="236"/>
      <c r="M8" s="236"/>
      <c r="N8" s="228" t="s">
        <v>542</v>
      </c>
    </row>
    <row r="9" spans="1:14" x14ac:dyDescent="0.2">
      <c r="A9" s="226"/>
      <c r="B9" s="226"/>
      <c r="C9" s="226"/>
      <c r="D9" s="226"/>
      <c r="E9" s="226"/>
      <c r="F9" s="237"/>
      <c r="G9" s="226"/>
      <c r="H9" s="226"/>
      <c r="I9" s="226"/>
      <c r="J9" s="226"/>
      <c r="K9" s="226"/>
      <c r="L9" s="226"/>
      <c r="M9" s="226"/>
      <c r="N9" s="226"/>
    </row>
    <row r="10" spans="1:14" x14ac:dyDescent="0.2">
      <c r="A10" s="231" t="s">
        <v>543</v>
      </c>
      <c r="B10" s="236"/>
      <c r="C10" s="226"/>
      <c r="D10" s="692" t="s">
        <v>458</v>
      </c>
      <c r="E10" s="692"/>
      <c r="F10" s="692"/>
      <c r="G10" s="692"/>
      <c r="H10" s="692"/>
      <c r="I10" s="692"/>
      <c r="J10" s="692"/>
      <c r="K10" s="692"/>
      <c r="L10" s="692"/>
      <c r="M10" s="692"/>
      <c r="N10" s="692"/>
    </row>
    <row r="11" spans="1:14" x14ac:dyDescent="0.2">
      <c r="A11" s="238" t="s">
        <v>544</v>
      </c>
      <c r="B11" s="226"/>
      <c r="C11" s="226"/>
      <c r="D11" s="234" t="s">
        <v>545</v>
      </c>
      <c r="E11" s="234"/>
      <c r="F11" s="239"/>
      <c r="G11" s="239"/>
      <c r="H11" s="239"/>
      <c r="I11" s="239"/>
      <c r="J11" s="239"/>
      <c r="K11" s="239"/>
      <c r="L11" s="239"/>
      <c r="M11" s="239"/>
      <c r="N11" s="239"/>
    </row>
    <row r="12" spans="1:14" x14ac:dyDescent="0.2">
      <c r="A12" s="238"/>
      <c r="B12" s="226"/>
      <c r="C12" s="226"/>
      <c r="D12" s="226"/>
      <c r="E12" s="226"/>
      <c r="F12" s="236"/>
      <c r="G12" s="236"/>
      <c r="H12" s="236"/>
      <c r="I12" s="236"/>
      <c r="J12" s="236"/>
      <c r="K12" s="236"/>
      <c r="L12" s="236"/>
      <c r="M12" s="236"/>
      <c r="N12" s="236"/>
    </row>
    <row r="13" spans="1:14" x14ac:dyDescent="0.2">
      <c r="A13" s="703" t="s">
        <v>546</v>
      </c>
      <c r="B13" s="703"/>
      <c r="C13" s="703"/>
      <c r="D13" s="703"/>
      <c r="E13" s="703"/>
      <c r="F13" s="703"/>
      <c r="G13" s="703"/>
      <c r="H13" s="703"/>
      <c r="I13" s="703"/>
      <c r="J13" s="703"/>
      <c r="K13" s="703"/>
      <c r="L13" s="703"/>
      <c r="M13" s="703"/>
      <c r="N13" s="703"/>
    </row>
    <row r="14" spans="1:14" x14ac:dyDescent="0.2">
      <c r="A14" s="711" t="s">
        <v>547</v>
      </c>
      <c r="B14" s="711"/>
      <c r="C14" s="711"/>
      <c r="D14" s="711"/>
      <c r="E14" s="711"/>
      <c r="F14" s="711"/>
      <c r="G14" s="711"/>
      <c r="H14" s="711"/>
      <c r="I14" s="711"/>
      <c r="J14" s="711"/>
      <c r="K14" s="711"/>
      <c r="L14" s="711"/>
      <c r="M14" s="711"/>
      <c r="N14" s="711"/>
    </row>
    <row r="15" spans="1:14" x14ac:dyDescent="0.2">
      <c r="A15" s="240"/>
      <c r="B15" s="240"/>
      <c r="C15" s="240"/>
      <c r="D15" s="240"/>
      <c r="E15" s="240"/>
      <c r="F15" s="240"/>
      <c r="G15" s="240"/>
      <c r="H15" s="240"/>
      <c r="I15" s="240"/>
      <c r="J15" s="240"/>
      <c r="K15" s="240"/>
      <c r="L15" s="240"/>
      <c r="M15" s="240"/>
      <c r="N15" s="240"/>
    </row>
    <row r="16" spans="1:14" x14ac:dyDescent="0.2">
      <c r="A16" s="703" t="s">
        <v>546</v>
      </c>
      <c r="B16" s="703"/>
      <c r="C16" s="703"/>
      <c r="D16" s="703"/>
      <c r="E16" s="703"/>
      <c r="F16" s="703"/>
      <c r="G16" s="703"/>
      <c r="H16" s="703"/>
      <c r="I16" s="703"/>
      <c r="J16" s="703"/>
      <c r="K16" s="703"/>
      <c r="L16" s="703"/>
      <c r="M16" s="703"/>
      <c r="N16" s="703"/>
    </row>
    <row r="17" spans="1:14" x14ac:dyDescent="0.2">
      <c r="A17" s="711" t="s">
        <v>548</v>
      </c>
      <c r="B17" s="711"/>
      <c r="C17" s="711"/>
      <c r="D17" s="711"/>
      <c r="E17" s="711"/>
      <c r="F17" s="711"/>
      <c r="G17" s="711"/>
      <c r="H17" s="711"/>
      <c r="I17" s="711"/>
      <c r="J17" s="711"/>
      <c r="K17" s="711"/>
      <c r="L17" s="711"/>
      <c r="M17" s="711"/>
      <c r="N17" s="711"/>
    </row>
    <row r="18" spans="1:14" ht="18" x14ac:dyDescent="0.25">
      <c r="A18" s="712" t="s">
        <v>549</v>
      </c>
      <c r="B18" s="712"/>
      <c r="C18" s="712"/>
      <c r="D18" s="712"/>
      <c r="E18" s="712"/>
      <c r="F18" s="712"/>
      <c r="G18" s="712"/>
      <c r="H18" s="712"/>
      <c r="I18" s="712"/>
      <c r="J18" s="712"/>
      <c r="K18" s="712"/>
      <c r="L18" s="712"/>
      <c r="M18" s="712"/>
      <c r="N18" s="712"/>
    </row>
    <row r="19" spans="1:14" ht="18" x14ac:dyDescent="0.25">
      <c r="A19" s="241"/>
      <c r="B19" s="241"/>
      <c r="C19" s="241"/>
      <c r="D19" s="241"/>
      <c r="E19" s="241"/>
      <c r="F19" s="241"/>
      <c r="G19" s="241"/>
      <c r="H19" s="241"/>
      <c r="I19" s="241"/>
      <c r="J19" s="241"/>
      <c r="K19" s="241"/>
      <c r="L19" s="241"/>
      <c r="M19" s="241"/>
      <c r="N19" s="241"/>
    </row>
    <row r="20" spans="1:14" x14ac:dyDescent="0.2">
      <c r="A20" s="704" t="s">
        <v>550</v>
      </c>
      <c r="B20" s="704"/>
      <c r="C20" s="704"/>
      <c r="D20" s="704"/>
      <c r="E20" s="704"/>
      <c r="F20" s="704"/>
      <c r="G20" s="704"/>
      <c r="H20" s="704"/>
      <c r="I20" s="704"/>
      <c r="J20" s="704"/>
      <c r="K20" s="704"/>
      <c r="L20" s="704"/>
      <c r="M20" s="704"/>
      <c r="N20" s="704"/>
    </row>
    <row r="21" spans="1:14" x14ac:dyDescent="0.2">
      <c r="A21" s="711" t="s">
        <v>551</v>
      </c>
      <c r="B21" s="711"/>
      <c r="C21" s="711"/>
      <c r="D21" s="711"/>
      <c r="E21" s="711"/>
      <c r="F21" s="711"/>
      <c r="G21" s="711"/>
      <c r="H21" s="711"/>
      <c r="I21" s="711"/>
      <c r="J21" s="711"/>
      <c r="K21" s="711"/>
      <c r="L21" s="711"/>
      <c r="M21" s="711"/>
      <c r="N21" s="711"/>
    </row>
    <row r="22" spans="1:14" x14ac:dyDescent="0.2">
      <c r="A22" s="226" t="s">
        <v>552</v>
      </c>
      <c r="B22" s="242" t="s">
        <v>553</v>
      </c>
      <c r="C22" s="226" t="s">
        <v>554</v>
      </c>
      <c r="D22" s="226"/>
      <c r="E22" s="226"/>
      <c r="F22" s="227"/>
      <c r="G22" s="227"/>
      <c r="H22" s="227"/>
      <c r="I22" s="227"/>
      <c r="J22" s="227"/>
      <c r="K22" s="227"/>
      <c r="L22" s="227"/>
      <c r="M22" s="227"/>
      <c r="N22" s="227"/>
    </row>
    <row r="23" spans="1:14" x14ac:dyDescent="0.2">
      <c r="A23" s="226" t="s">
        <v>555</v>
      </c>
      <c r="B23" s="704"/>
      <c r="C23" s="704"/>
      <c r="D23" s="704"/>
      <c r="E23" s="704"/>
      <c r="F23" s="704"/>
      <c r="G23" s="227"/>
      <c r="H23" s="227"/>
      <c r="I23" s="227"/>
      <c r="J23" s="227"/>
      <c r="K23" s="227"/>
      <c r="L23" s="227"/>
      <c r="M23" s="227"/>
      <c r="N23" s="227"/>
    </row>
    <row r="24" spans="1:14" x14ac:dyDescent="0.2">
      <c r="A24" s="226"/>
      <c r="B24" s="713" t="s">
        <v>556</v>
      </c>
      <c r="C24" s="713"/>
      <c r="D24" s="713"/>
      <c r="E24" s="713"/>
      <c r="F24" s="713"/>
      <c r="G24" s="243"/>
      <c r="H24" s="243"/>
      <c r="I24" s="243"/>
      <c r="J24" s="243"/>
      <c r="K24" s="243"/>
      <c r="L24" s="243"/>
      <c r="M24" s="244"/>
      <c r="N24" s="243"/>
    </row>
    <row r="25" spans="1:14" x14ac:dyDescent="0.2">
      <c r="A25" s="226"/>
      <c r="B25" s="226"/>
      <c r="C25" s="226"/>
      <c r="D25" s="245"/>
      <c r="E25" s="245"/>
      <c r="F25" s="245"/>
      <c r="G25" s="245"/>
      <c r="H25" s="245"/>
      <c r="I25" s="245"/>
      <c r="J25" s="245"/>
      <c r="K25" s="245"/>
      <c r="L25" s="245"/>
      <c r="M25" s="243"/>
      <c r="N25" s="243"/>
    </row>
    <row r="26" spans="1:14" x14ac:dyDescent="0.2">
      <c r="A26" s="246" t="s">
        <v>557</v>
      </c>
      <c r="B26" s="226"/>
      <c r="C26" s="226"/>
      <c r="D26" s="234"/>
      <c r="E26" s="226"/>
      <c r="F26" s="247"/>
      <c r="G26" s="247"/>
      <c r="H26" s="247"/>
      <c r="I26" s="247"/>
      <c r="J26" s="247"/>
      <c r="K26" s="247"/>
      <c r="L26" s="247"/>
      <c r="M26" s="247"/>
      <c r="N26" s="247"/>
    </row>
    <row r="27" spans="1:14" x14ac:dyDescent="0.2">
      <c r="A27" s="226"/>
      <c r="B27" s="226"/>
      <c r="C27" s="226"/>
      <c r="D27" s="247"/>
      <c r="E27" s="247"/>
      <c r="F27" s="247"/>
      <c r="G27" s="247"/>
      <c r="H27" s="247"/>
      <c r="I27" s="247"/>
      <c r="J27" s="247"/>
      <c r="K27" s="247"/>
      <c r="L27" s="247"/>
      <c r="M27" s="247"/>
      <c r="N27" s="247"/>
    </row>
    <row r="28" spans="1:14" x14ac:dyDescent="0.2">
      <c r="A28" s="246" t="s">
        <v>558</v>
      </c>
      <c r="B28" s="226"/>
      <c r="C28" s="248">
        <v>1939.52</v>
      </c>
      <c r="D28" s="249" t="s">
        <v>559</v>
      </c>
      <c r="E28" s="238" t="s">
        <v>560</v>
      </c>
      <c r="F28" s="226"/>
      <c r="G28" s="226"/>
      <c r="H28" s="226"/>
      <c r="I28" s="226"/>
      <c r="J28" s="226"/>
      <c r="K28" s="226"/>
      <c r="L28" s="250"/>
      <c r="M28" s="250"/>
      <c r="N28" s="226"/>
    </row>
    <row r="29" spans="1:14" x14ac:dyDescent="0.2">
      <c r="A29" s="226"/>
      <c r="B29" s="226" t="s">
        <v>561</v>
      </c>
      <c r="C29" s="251"/>
      <c r="D29" s="252"/>
      <c r="E29" s="238"/>
      <c r="F29" s="226"/>
      <c r="G29" s="226"/>
      <c r="H29" s="226"/>
      <c r="I29" s="226"/>
      <c r="J29" s="226"/>
      <c r="K29" s="226"/>
      <c r="L29" s="226"/>
      <c r="M29" s="226"/>
      <c r="N29" s="226"/>
    </row>
    <row r="30" spans="1:14" x14ac:dyDescent="0.2">
      <c r="A30" s="226"/>
      <c r="B30" s="226" t="s">
        <v>562</v>
      </c>
      <c r="C30" s="248">
        <v>313.85000000000002</v>
      </c>
      <c r="D30" s="249" t="s">
        <v>563</v>
      </c>
      <c r="E30" s="238" t="s">
        <v>560</v>
      </c>
      <c r="F30" s="226"/>
      <c r="G30" s="226" t="s">
        <v>564</v>
      </c>
      <c r="H30" s="226"/>
      <c r="I30" s="226"/>
      <c r="J30" s="226"/>
      <c r="K30" s="226"/>
      <c r="L30" s="248">
        <v>66.22</v>
      </c>
      <c r="M30" s="249" t="s">
        <v>565</v>
      </c>
      <c r="N30" s="238" t="s">
        <v>560</v>
      </c>
    </row>
    <row r="31" spans="1:14" x14ac:dyDescent="0.2">
      <c r="A31" s="226"/>
      <c r="B31" s="226" t="s">
        <v>566</v>
      </c>
      <c r="C31" s="248">
        <v>26.62</v>
      </c>
      <c r="D31" s="253" t="s">
        <v>567</v>
      </c>
      <c r="E31" s="238" t="s">
        <v>560</v>
      </c>
      <c r="F31" s="226"/>
      <c r="G31" s="226" t="s">
        <v>568</v>
      </c>
      <c r="H31" s="226"/>
      <c r="I31" s="226"/>
      <c r="J31" s="226"/>
      <c r="K31" s="226"/>
      <c r="L31" s="254"/>
      <c r="M31" s="254">
        <v>254.87</v>
      </c>
      <c r="N31" s="238" t="s">
        <v>569</v>
      </c>
    </row>
    <row r="32" spans="1:14" x14ac:dyDescent="0.2">
      <c r="A32" s="226"/>
      <c r="B32" s="226" t="s">
        <v>570</v>
      </c>
      <c r="C32" s="248">
        <v>1080.6199999999999</v>
      </c>
      <c r="D32" s="253" t="s">
        <v>571</v>
      </c>
      <c r="E32" s="238" t="s">
        <v>560</v>
      </c>
      <c r="F32" s="226"/>
      <c r="G32" s="226" t="s">
        <v>572</v>
      </c>
      <c r="H32" s="226"/>
      <c r="I32" s="226"/>
      <c r="J32" s="226"/>
      <c r="K32" s="226"/>
      <c r="L32" s="254"/>
      <c r="M32" s="254">
        <v>29.28</v>
      </c>
      <c r="N32" s="238" t="s">
        <v>569</v>
      </c>
    </row>
    <row r="33" spans="1:14" x14ac:dyDescent="0.2">
      <c r="A33" s="226"/>
      <c r="B33" s="226" t="s">
        <v>573</v>
      </c>
      <c r="C33" s="248">
        <v>48.37</v>
      </c>
      <c r="D33" s="249" t="s">
        <v>574</v>
      </c>
      <c r="E33" s="238" t="s">
        <v>560</v>
      </c>
      <c r="F33" s="226"/>
      <c r="G33" s="226" t="s">
        <v>575</v>
      </c>
      <c r="H33" s="226"/>
      <c r="I33" s="226"/>
      <c r="J33" s="226"/>
      <c r="K33" s="226"/>
      <c r="L33" s="710"/>
      <c r="M33" s="710"/>
      <c r="N33" s="226"/>
    </row>
    <row r="34" spans="1:14" x14ac:dyDescent="0.2">
      <c r="A34" s="255"/>
      <c r="B34" s="226"/>
      <c r="C34" s="226"/>
      <c r="D34" s="226"/>
      <c r="E34" s="226"/>
      <c r="F34" s="226"/>
      <c r="G34" s="226"/>
      <c r="H34" s="226"/>
      <c r="I34" s="226"/>
      <c r="J34" s="226"/>
      <c r="K34" s="226"/>
      <c r="L34" s="226"/>
      <c r="M34" s="226"/>
      <c r="N34" s="226"/>
    </row>
    <row r="35" spans="1:14" x14ac:dyDescent="0.2">
      <c r="A35" s="709" t="s">
        <v>576</v>
      </c>
      <c r="B35" s="709" t="s">
        <v>577</v>
      </c>
      <c r="C35" s="709" t="s">
        <v>578</v>
      </c>
      <c r="D35" s="709"/>
      <c r="E35" s="709"/>
      <c r="F35" s="709" t="s">
        <v>579</v>
      </c>
      <c r="G35" s="709" t="s">
        <v>21</v>
      </c>
      <c r="H35" s="709"/>
      <c r="I35" s="709"/>
      <c r="J35" s="709" t="s">
        <v>580</v>
      </c>
      <c r="K35" s="709"/>
      <c r="L35" s="709"/>
      <c r="M35" s="709" t="s">
        <v>581</v>
      </c>
      <c r="N35" s="709" t="s">
        <v>582</v>
      </c>
    </row>
    <row r="36" spans="1:14" x14ac:dyDescent="0.2">
      <c r="A36" s="709"/>
      <c r="B36" s="709"/>
      <c r="C36" s="709"/>
      <c r="D36" s="709"/>
      <c r="E36" s="709"/>
      <c r="F36" s="709"/>
      <c r="G36" s="709"/>
      <c r="H36" s="709"/>
      <c r="I36" s="709"/>
      <c r="J36" s="709"/>
      <c r="K36" s="709"/>
      <c r="L36" s="709"/>
      <c r="M36" s="709"/>
      <c r="N36" s="709"/>
    </row>
    <row r="37" spans="1:14" ht="45" x14ac:dyDescent="0.2">
      <c r="A37" s="709"/>
      <c r="B37" s="709"/>
      <c r="C37" s="709"/>
      <c r="D37" s="709"/>
      <c r="E37" s="709"/>
      <c r="F37" s="709"/>
      <c r="G37" s="256" t="s">
        <v>583</v>
      </c>
      <c r="H37" s="256" t="s">
        <v>584</v>
      </c>
      <c r="I37" s="256" t="s">
        <v>585</v>
      </c>
      <c r="J37" s="256" t="s">
        <v>583</v>
      </c>
      <c r="K37" s="256" t="s">
        <v>584</v>
      </c>
      <c r="L37" s="256" t="s">
        <v>586</v>
      </c>
      <c r="M37" s="709"/>
      <c r="N37" s="709"/>
    </row>
    <row r="38" spans="1:14" x14ac:dyDescent="0.2">
      <c r="A38" s="257">
        <v>1</v>
      </c>
      <c r="B38" s="257">
        <v>2</v>
      </c>
      <c r="C38" s="705">
        <v>3</v>
      </c>
      <c r="D38" s="705"/>
      <c r="E38" s="705"/>
      <c r="F38" s="257">
        <v>4</v>
      </c>
      <c r="G38" s="257">
        <v>5</v>
      </c>
      <c r="H38" s="257">
        <v>6</v>
      </c>
      <c r="I38" s="257">
        <v>7</v>
      </c>
      <c r="J38" s="257">
        <v>8</v>
      </c>
      <c r="K38" s="257">
        <v>9</v>
      </c>
      <c r="L38" s="257">
        <v>10</v>
      </c>
      <c r="M38" s="257">
        <v>11</v>
      </c>
      <c r="N38" s="257">
        <v>12</v>
      </c>
    </row>
    <row r="39" spans="1:14" ht="12" x14ac:dyDescent="0.2">
      <c r="A39" s="697" t="s">
        <v>587</v>
      </c>
      <c r="B39" s="698"/>
      <c r="C39" s="698"/>
      <c r="D39" s="698"/>
      <c r="E39" s="698"/>
      <c r="F39" s="698"/>
      <c r="G39" s="698"/>
      <c r="H39" s="698"/>
      <c r="I39" s="698"/>
      <c r="J39" s="698"/>
      <c r="K39" s="698"/>
      <c r="L39" s="698"/>
      <c r="M39" s="698"/>
      <c r="N39" s="699"/>
    </row>
    <row r="40" spans="1:14" ht="22.5" x14ac:dyDescent="0.2">
      <c r="A40" s="258">
        <v>1</v>
      </c>
      <c r="B40" s="259" t="s">
        <v>588</v>
      </c>
      <c r="C40" s="694" t="s">
        <v>589</v>
      </c>
      <c r="D40" s="694"/>
      <c r="E40" s="694"/>
      <c r="F40" s="260" t="s">
        <v>590</v>
      </c>
      <c r="G40" s="260"/>
      <c r="H40" s="260"/>
      <c r="I40" s="261">
        <v>4</v>
      </c>
      <c r="J40" s="262"/>
      <c r="K40" s="260"/>
      <c r="L40" s="262"/>
      <c r="M40" s="260"/>
      <c r="N40" s="263"/>
    </row>
    <row r="41" spans="1:14" x14ac:dyDescent="0.2">
      <c r="A41" s="264"/>
      <c r="B41" s="233"/>
      <c r="C41" s="692" t="s">
        <v>591</v>
      </c>
      <c r="D41" s="692"/>
      <c r="E41" s="692"/>
      <c r="F41" s="692"/>
      <c r="G41" s="692"/>
      <c r="H41" s="692"/>
      <c r="I41" s="692"/>
      <c r="J41" s="692"/>
      <c r="K41" s="692"/>
      <c r="L41" s="692"/>
      <c r="M41" s="692"/>
      <c r="N41" s="695"/>
    </row>
    <row r="42" spans="1:14" ht="56.25" x14ac:dyDescent="0.2">
      <c r="A42" s="265"/>
      <c r="B42" s="266" t="s">
        <v>592</v>
      </c>
      <c r="C42" s="692" t="s">
        <v>459</v>
      </c>
      <c r="D42" s="692"/>
      <c r="E42" s="692"/>
      <c r="F42" s="692"/>
      <c r="G42" s="692"/>
      <c r="H42" s="692"/>
      <c r="I42" s="692"/>
      <c r="J42" s="692"/>
      <c r="K42" s="692"/>
      <c r="L42" s="692"/>
      <c r="M42" s="692"/>
      <c r="N42" s="695"/>
    </row>
    <row r="43" spans="1:14" ht="56.25" x14ac:dyDescent="0.2">
      <c r="A43" s="265"/>
      <c r="B43" s="266" t="s">
        <v>593</v>
      </c>
      <c r="C43" s="692" t="s">
        <v>460</v>
      </c>
      <c r="D43" s="692"/>
      <c r="E43" s="692"/>
      <c r="F43" s="692"/>
      <c r="G43" s="692"/>
      <c r="H43" s="692"/>
      <c r="I43" s="692"/>
      <c r="J43" s="692"/>
      <c r="K43" s="692"/>
      <c r="L43" s="692"/>
      <c r="M43" s="692"/>
      <c r="N43" s="695"/>
    </row>
    <row r="44" spans="1:14" x14ac:dyDescent="0.2">
      <c r="A44" s="267"/>
      <c r="B44" s="268">
        <v>1</v>
      </c>
      <c r="C44" s="692" t="s">
        <v>461</v>
      </c>
      <c r="D44" s="692"/>
      <c r="E44" s="692"/>
      <c r="F44" s="269"/>
      <c r="G44" s="269"/>
      <c r="H44" s="269"/>
      <c r="I44" s="269"/>
      <c r="J44" s="270">
        <v>4.55</v>
      </c>
      <c r="K44" s="271">
        <v>1.38</v>
      </c>
      <c r="L44" s="270">
        <v>25.12</v>
      </c>
      <c r="M44" s="271">
        <v>20.34</v>
      </c>
      <c r="N44" s="272">
        <v>511</v>
      </c>
    </row>
    <row r="45" spans="1:14" x14ac:dyDescent="0.2">
      <c r="A45" s="267"/>
      <c r="B45" s="268">
        <v>2</v>
      </c>
      <c r="C45" s="692" t="s">
        <v>466</v>
      </c>
      <c r="D45" s="692"/>
      <c r="E45" s="692"/>
      <c r="F45" s="269"/>
      <c r="G45" s="269"/>
      <c r="H45" s="269"/>
      <c r="I45" s="269"/>
      <c r="J45" s="270">
        <v>49.56</v>
      </c>
      <c r="K45" s="271">
        <v>1.38</v>
      </c>
      <c r="L45" s="270">
        <v>273.57</v>
      </c>
      <c r="M45" s="271">
        <v>8.7799999999999994</v>
      </c>
      <c r="N45" s="272">
        <v>2402</v>
      </c>
    </row>
    <row r="46" spans="1:14" x14ac:dyDescent="0.2">
      <c r="A46" s="267"/>
      <c r="B46" s="268">
        <v>3</v>
      </c>
      <c r="C46" s="692" t="s">
        <v>467</v>
      </c>
      <c r="D46" s="692"/>
      <c r="E46" s="692"/>
      <c r="F46" s="269"/>
      <c r="G46" s="269"/>
      <c r="H46" s="269"/>
      <c r="I46" s="269"/>
      <c r="J46" s="270">
        <v>7.84</v>
      </c>
      <c r="K46" s="271">
        <v>1.38</v>
      </c>
      <c r="L46" s="270">
        <v>43.28</v>
      </c>
      <c r="M46" s="271">
        <v>20.34</v>
      </c>
      <c r="N46" s="272">
        <v>880</v>
      </c>
    </row>
    <row r="47" spans="1:14" x14ac:dyDescent="0.2">
      <c r="A47" s="267"/>
      <c r="B47" s="266"/>
      <c r="C47" s="692" t="s">
        <v>462</v>
      </c>
      <c r="D47" s="692"/>
      <c r="E47" s="692"/>
      <c r="F47" s="269" t="s">
        <v>594</v>
      </c>
      <c r="G47" s="271">
        <v>0.44</v>
      </c>
      <c r="H47" s="271">
        <v>1.38</v>
      </c>
      <c r="I47" s="273">
        <v>2.4287999999999998</v>
      </c>
      <c r="J47" s="270"/>
      <c r="K47" s="269"/>
      <c r="L47" s="270"/>
      <c r="M47" s="269"/>
      <c r="N47" s="272"/>
    </row>
    <row r="48" spans="1:14" x14ac:dyDescent="0.2">
      <c r="A48" s="267"/>
      <c r="B48" s="266"/>
      <c r="C48" s="692" t="s">
        <v>469</v>
      </c>
      <c r="D48" s="692"/>
      <c r="E48" s="692"/>
      <c r="F48" s="269" t="s">
        <v>594</v>
      </c>
      <c r="G48" s="271">
        <v>0.48</v>
      </c>
      <c r="H48" s="271">
        <v>1.38</v>
      </c>
      <c r="I48" s="273">
        <v>2.6496</v>
      </c>
      <c r="J48" s="270"/>
      <c r="K48" s="269"/>
      <c r="L48" s="270"/>
      <c r="M48" s="269"/>
      <c r="N48" s="272"/>
    </row>
    <row r="49" spans="1:14" x14ac:dyDescent="0.2">
      <c r="A49" s="267"/>
      <c r="B49" s="266"/>
      <c r="C49" s="696" t="s">
        <v>463</v>
      </c>
      <c r="D49" s="696"/>
      <c r="E49" s="696"/>
      <c r="F49" s="274"/>
      <c r="G49" s="274"/>
      <c r="H49" s="274"/>
      <c r="I49" s="274"/>
      <c r="J49" s="275">
        <v>54.11</v>
      </c>
      <c r="K49" s="274"/>
      <c r="L49" s="275">
        <v>298.69</v>
      </c>
      <c r="M49" s="274"/>
      <c r="N49" s="276"/>
    </row>
    <row r="50" spans="1:14" x14ac:dyDescent="0.2">
      <c r="A50" s="267"/>
      <c r="B50" s="266"/>
      <c r="C50" s="692" t="s">
        <v>464</v>
      </c>
      <c r="D50" s="692"/>
      <c r="E50" s="692"/>
      <c r="F50" s="269"/>
      <c r="G50" s="269"/>
      <c r="H50" s="269"/>
      <c r="I50" s="269"/>
      <c r="J50" s="270"/>
      <c r="K50" s="269"/>
      <c r="L50" s="270">
        <v>68.400000000000006</v>
      </c>
      <c r="M50" s="269"/>
      <c r="N50" s="272">
        <v>1391</v>
      </c>
    </row>
    <row r="51" spans="1:14" ht="67.5" x14ac:dyDescent="0.2">
      <c r="A51" s="267"/>
      <c r="B51" s="266" t="s">
        <v>595</v>
      </c>
      <c r="C51" s="692" t="s">
        <v>471</v>
      </c>
      <c r="D51" s="692"/>
      <c r="E51" s="692"/>
      <c r="F51" s="269" t="s">
        <v>596</v>
      </c>
      <c r="G51" s="277">
        <v>103</v>
      </c>
      <c r="H51" s="269"/>
      <c r="I51" s="277">
        <v>103</v>
      </c>
      <c r="J51" s="270"/>
      <c r="K51" s="269"/>
      <c r="L51" s="270">
        <v>70.45</v>
      </c>
      <c r="M51" s="269"/>
      <c r="N51" s="272">
        <v>1433</v>
      </c>
    </row>
    <row r="52" spans="1:14" ht="67.5" x14ac:dyDescent="0.2">
      <c r="A52" s="267"/>
      <c r="B52" s="266" t="s">
        <v>597</v>
      </c>
      <c r="C52" s="692" t="s">
        <v>472</v>
      </c>
      <c r="D52" s="692"/>
      <c r="E52" s="692"/>
      <c r="F52" s="269" t="s">
        <v>596</v>
      </c>
      <c r="G52" s="277">
        <v>60</v>
      </c>
      <c r="H52" s="269"/>
      <c r="I52" s="277">
        <v>60</v>
      </c>
      <c r="J52" s="270"/>
      <c r="K52" s="269"/>
      <c r="L52" s="270">
        <v>41.04</v>
      </c>
      <c r="M52" s="269"/>
      <c r="N52" s="272">
        <v>835</v>
      </c>
    </row>
    <row r="53" spans="1:14" x14ac:dyDescent="0.2">
      <c r="A53" s="278"/>
      <c r="B53" s="279"/>
      <c r="C53" s="694" t="s">
        <v>465</v>
      </c>
      <c r="D53" s="694"/>
      <c r="E53" s="694"/>
      <c r="F53" s="260"/>
      <c r="G53" s="260"/>
      <c r="H53" s="260"/>
      <c r="I53" s="260"/>
      <c r="J53" s="262"/>
      <c r="K53" s="260"/>
      <c r="L53" s="262">
        <v>410.18</v>
      </c>
      <c r="M53" s="274"/>
      <c r="N53" s="263">
        <v>5181</v>
      </c>
    </row>
    <row r="54" spans="1:14" ht="22.5" x14ac:dyDescent="0.2">
      <c r="A54" s="258">
        <v>2</v>
      </c>
      <c r="B54" s="259" t="s">
        <v>598</v>
      </c>
      <c r="C54" s="694" t="s">
        <v>599</v>
      </c>
      <c r="D54" s="694"/>
      <c r="E54" s="694"/>
      <c r="F54" s="260" t="s">
        <v>590</v>
      </c>
      <c r="G54" s="260"/>
      <c r="H54" s="260"/>
      <c r="I54" s="261">
        <v>2</v>
      </c>
      <c r="J54" s="262"/>
      <c r="K54" s="260"/>
      <c r="L54" s="262"/>
      <c r="M54" s="260"/>
      <c r="N54" s="263"/>
    </row>
    <row r="55" spans="1:14" ht="56.25" x14ac:dyDescent="0.2">
      <c r="A55" s="265"/>
      <c r="B55" s="266" t="s">
        <v>592</v>
      </c>
      <c r="C55" s="692" t="s">
        <v>459</v>
      </c>
      <c r="D55" s="692"/>
      <c r="E55" s="692"/>
      <c r="F55" s="692"/>
      <c r="G55" s="692"/>
      <c r="H55" s="692"/>
      <c r="I55" s="692"/>
      <c r="J55" s="692"/>
      <c r="K55" s="692"/>
      <c r="L55" s="692"/>
      <c r="M55" s="692"/>
      <c r="N55" s="695"/>
    </row>
    <row r="56" spans="1:14" ht="56.25" x14ac:dyDescent="0.2">
      <c r="A56" s="265"/>
      <c r="B56" s="266" t="s">
        <v>593</v>
      </c>
      <c r="C56" s="692" t="s">
        <v>460</v>
      </c>
      <c r="D56" s="692"/>
      <c r="E56" s="692"/>
      <c r="F56" s="692"/>
      <c r="G56" s="692"/>
      <c r="H56" s="692"/>
      <c r="I56" s="692"/>
      <c r="J56" s="692"/>
      <c r="K56" s="692"/>
      <c r="L56" s="692"/>
      <c r="M56" s="692"/>
      <c r="N56" s="695"/>
    </row>
    <row r="57" spans="1:14" x14ac:dyDescent="0.2">
      <c r="A57" s="267"/>
      <c r="B57" s="268">
        <v>1</v>
      </c>
      <c r="C57" s="692" t="s">
        <v>461</v>
      </c>
      <c r="D57" s="692"/>
      <c r="E57" s="692"/>
      <c r="F57" s="269"/>
      <c r="G57" s="269"/>
      <c r="H57" s="269"/>
      <c r="I57" s="269"/>
      <c r="J57" s="270">
        <v>2.58</v>
      </c>
      <c r="K57" s="271">
        <v>1.38</v>
      </c>
      <c r="L57" s="270">
        <v>7.12</v>
      </c>
      <c r="M57" s="271">
        <v>20.34</v>
      </c>
      <c r="N57" s="272">
        <v>145</v>
      </c>
    </row>
    <row r="58" spans="1:14" x14ac:dyDescent="0.2">
      <c r="A58" s="267"/>
      <c r="B58" s="268">
        <v>2</v>
      </c>
      <c r="C58" s="692" t="s">
        <v>466</v>
      </c>
      <c r="D58" s="692"/>
      <c r="E58" s="692"/>
      <c r="F58" s="269"/>
      <c r="G58" s="269"/>
      <c r="H58" s="269"/>
      <c r="I58" s="269"/>
      <c r="J58" s="270">
        <v>12.81</v>
      </c>
      <c r="K58" s="271">
        <v>1.38</v>
      </c>
      <c r="L58" s="270">
        <v>35.36</v>
      </c>
      <c r="M58" s="271">
        <v>8.7799999999999994</v>
      </c>
      <c r="N58" s="272">
        <v>310</v>
      </c>
    </row>
    <row r="59" spans="1:14" x14ac:dyDescent="0.2">
      <c r="A59" s="267"/>
      <c r="B59" s="268">
        <v>3</v>
      </c>
      <c r="C59" s="692" t="s">
        <v>467</v>
      </c>
      <c r="D59" s="692"/>
      <c r="E59" s="692"/>
      <c r="F59" s="269"/>
      <c r="G59" s="269"/>
      <c r="H59" s="269"/>
      <c r="I59" s="269"/>
      <c r="J59" s="270">
        <v>2.29</v>
      </c>
      <c r="K59" s="271">
        <v>1.38</v>
      </c>
      <c r="L59" s="270">
        <v>6.32</v>
      </c>
      <c r="M59" s="271">
        <v>20.34</v>
      </c>
      <c r="N59" s="272">
        <v>129</v>
      </c>
    </row>
    <row r="60" spans="1:14" x14ac:dyDescent="0.2">
      <c r="A60" s="267"/>
      <c r="B60" s="266"/>
      <c r="C60" s="692" t="s">
        <v>462</v>
      </c>
      <c r="D60" s="692"/>
      <c r="E60" s="692"/>
      <c r="F60" s="269" t="s">
        <v>594</v>
      </c>
      <c r="G60" s="271">
        <v>0.25</v>
      </c>
      <c r="H60" s="271">
        <v>1.38</v>
      </c>
      <c r="I60" s="271">
        <v>0.69</v>
      </c>
      <c r="J60" s="270"/>
      <c r="K60" s="269"/>
      <c r="L60" s="270"/>
      <c r="M60" s="269"/>
      <c r="N60" s="272"/>
    </row>
    <row r="61" spans="1:14" x14ac:dyDescent="0.2">
      <c r="A61" s="267"/>
      <c r="B61" s="266"/>
      <c r="C61" s="692" t="s">
        <v>469</v>
      </c>
      <c r="D61" s="692"/>
      <c r="E61" s="692"/>
      <c r="F61" s="269" t="s">
        <v>594</v>
      </c>
      <c r="G61" s="271">
        <v>0.14000000000000001</v>
      </c>
      <c r="H61" s="271">
        <v>1.38</v>
      </c>
      <c r="I61" s="273">
        <v>0.38640000000000002</v>
      </c>
      <c r="J61" s="270"/>
      <c r="K61" s="269"/>
      <c r="L61" s="270"/>
      <c r="M61" s="269"/>
      <c r="N61" s="272"/>
    </row>
    <row r="62" spans="1:14" x14ac:dyDescent="0.2">
      <c r="A62" s="267"/>
      <c r="B62" s="266"/>
      <c r="C62" s="696" t="s">
        <v>463</v>
      </c>
      <c r="D62" s="696"/>
      <c r="E62" s="696"/>
      <c r="F62" s="274"/>
      <c r="G62" s="274"/>
      <c r="H62" s="274"/>
      <c r="I62" s="274"/>
      <c r="J62" s="275">
        <v>15.39</v>
      </c>
      <c r="K62" s="274"/>
      <c r="L62" s="275">
        <v>42.48</v>
      </c>
      <c r="M62" s="274"/>
      <c r="N62" s="276"/>
    </row>
    <row r="63" spans="1:14" x14ac:dyDescent="0.2">
      <c r="A63" s="267"/>
      <c r="B63" s="266"/>
      <c r="C63" s="692" t="s">
        <v>464</v>
      </c>
      <c r="D63" s="692"/>
      <c r="E63" s="692"/>
      <c r="F63" s="269"/>
      <c r="G63" s="269"/>
      <c r="H63" s="269"/>
      <c r="I63" s="269"/>
      <c r="J63" s="270"/>
      <c r="K63" s="269"/>
      <c r="L63" s="270">
        <v>13.44</v>
      </c>
      <c r="M63" s="269"/>
      <c r="N63" s="272">
        <v>274</v>
      </c>
    </row>
    <row r="64" spans="1:14" ht="67.5" x14ac:dyDescent="0.2">
      <c r="A64" s="267"/>
      <c r="B64" s="266" t="s">
        <v>595</v>
      </c>
      <c r="C64" s="692" t="s">
        <v>471</v>
      </c>
      <c r="D64" s="692"/>
      <c r="E64" s="692"/>
      <c r="F64" s="269" t="s">
        <v>596</v>
      </c>
      <c r="G64" s="277">
        <v>103</v>
      </c>
      <c r="H64" s="269"/>
      <c r="I64" s="277">
        <v>103</v>
      </c>
      <c r="J64" s="270"/>
      <c r="K64" s="269"/>
      <c r="L64" s="270">
        <v>13.84</v>
      </c>
      <c r="M64" s="269"/>
      <c r="N64" s="272">
        <v>282</v>
      </c>
    </row>
    <row r="65" spans="1:14" ht="67.5" x14ac:dyDescent="0.2">
      <c r="A65" s="267"/>
      <c r="B65" s="266" t="s">
        <v>597</v>
      </c>
      <c r="C65" s="692" t="s">
        <v>472</v>
      </c>
      <c r="D65" s="692"/>
      <c r="E65" s="692"/>
      <c r="F65" s="269" t="s">
        <v>596</v>
      </c>
      <c r="G65" s="277">
        <v>60</v>
      </c>
      <c r="H65" s="269"/>
      <c r="I65" s="277">
        <v>60</v>
      </c>
      <c r="J65" s="270"/>
      <c r="K65" s="269"/>
      <c r="L65" s="270">
        <v>8.06</v>
      </c>
      <c r="M65" s="269"/>
      <c r="N65" s="272">
        <v>164</v>
      </c>
    </row>
    <row r="66" spans="1:14" x14ac:dyDescent="0.2">
      <c r="A66" s="278"/>
      <c r="B66" s="279"/>
      <c r="C66" s="694" t="s">
        <v>465</v>
      </c>
      <c r="D66" s="694"/>
      <c r="E66" s="694"/>
      <c r="F66" s="260"/>
      <c r="G66" s="260"/>
      <c r="H66" s="260"/>
      <c r="I66" s="260"/>
      <c r="J66" s="262"/>
      <c r="K66" s="260"/>
      <c r="L66" s="262">
        <v>64.38</v>
      </c>
      <c r="M66" s="274"/>
      <c r="N66" s="263">
        <v>901</v>
      </c>
    </row>
    <row r="67" spans="1:14" ht="22.5" x14ac:dyDescent="0.2">
      <c r="A67" s="258">
        <v>3</v>
      </c>
      <c r="B67" s="259" t="s">
        <v>600</v>
      </c>
      <c r="C67" s="694" t="s">
        <v>601</v>
      </c>
      <c r="D67" s="694"/>
      <c r="E67" s="694"/>
      <c r="F67" s="260" t="s">
        <v>590</v>
      </c>
      <c r="G67" s="260"/>
      <c r="H67" s="260"/>
      <c r="I67" s="261">
        <v>1</v>
      </c>
      <c r="J67" s="262"/>
      <c r="K67" s="260"/>
      <c r="L67" s="262"/>
      <c r="M67" s="260"/>
      <c r="N67" s="263"/>
    </row>
    <row r="68" spans="1:14" ht="56.25" x14ac:dyDescent="0.2">
      <c r="A68" s="265"/>
      <c r="B68" s="266" t="s">
        <v>592</v>
      </c>
      <c r="C68" s="692" t="s">
        <v>459</v>
      </c>
      <c r="D68" s="692"/>
      <c r="E68" s="692"/>
      <c r="F68" s="692"/>
      <c r="G68" s="692"/>
      <c r="H68" s="692"/>
      <c r="I68" s="692"/>
      <c r="J68" s="692"/>
      <c r="K68" s="692"/>
      <c r="L68" s="692"/>
      <c r="M68" s="692"/>
      <c r="N68" s="695"/>
    </row>
    <row r="69" spans="1:14" ht="56.25" x14ac:dyDescent="0.2">
      <c r="A69" s="265"/>
      <c r="B69" s="266" t="s">
        <v>593</v>
      </c>
      <c r="C69" s="692" t="s">
        <v>460</v>
      </c>
      <c r="D69" s="692"/>
      <c r="E69" s="692"/>
      <c r="F69" s="692"/>
      <c r="G69" s="692"/>
      <c r="H69" s="692"/>
      <c r="I69" s="692"/>
      <c r="J69" s="692"/>
      <c r="K69" s="692"/>
      <c r="L69" s="692"/>
      <c r="M69" s="692"/>
      <c r="N69" s="695"/>
    </row>
    <row r="70" spans="1:14" x14ac:dyDescent="0.2">
      <c r="A70" s="267"/>
      <c r="B70" s="268">
        <v>1</v>
      </c>
      <c r="C70" s="692" t="s">
        <v>461</v>
      </c>
      <c r="D70" s="692"/>
      <c r="E70" s="692"/>
      <c r="F70" s="269"/>
      <c r="G70" s="269"/>
      <c r="H70" s="269"/>
      <c r="I70" s="269"/>
      <c r="J70" s="270">
        <v>3.1</v>
      </c>
      <c r="K70" s="271">
        <v>1.38</v>
      </c>
      <c r="L70" s="270">
        <v>4.28</v>
      </c>
      <c r="M70" s="271">
        <v>20.34</v>
      </c>
      <c r="N70" s="272">
        <v>87</v>
      </c>
    </row>
    <row r="71" spans="1:14" x14ac:dyDescent="0.2">
      <c r="A71" s="267"/>
      <c r="B71" s="268">
        <v>2</v>
      </c>
      <c r="C71" s="692" t="s">
        <v>466</v>
      </c>
      <c r="D71" s="692"/>
      <c r="E71" s="692"/>
      <c r="F71" s="269"/>
      <c r="G71" s="269"/>
      <c r="H71" s="269"/>
      <c r="I71" s="269"/>
      <c r="J71" s="270">
        <v>14.64</v>
      </c>
      <c r="K71" s="271">
        <v>1.38</v>
      </c>
      <c r="L71" s="270">
        <v>20.2</v>
      </c>
      <c r="M71" s="271">
        <v>8.7799999999999994</v>
      </c>
      <c r="N71" s="272">
        <v>177</v>
      </c>
    </row>
    <row r="72" spans="1:14" x14ac:dyDescent="0.2">
      <c r="A72" s="267"/>
      <c r="B72" s="268">
        <v>3</v>
      </c>
      <c r="C72" s="692" t="s">
        <v>467</v>
      </c>
      <c r="D72" s="692"/>
      <c r="E72" s="692"/>
      <c r="F72" s="269"/>
      <c r="G72" s="269"/>
      <c r="H72" s="269"/>
      <c r="I72" s="269"/>
      <c r="J72" s="270">
        <v>2.61</v>
      </c>
      <c r="K72" s="271">
        <v>1.38</v>
      </c>
      <c r="L72" s="270">
        <v>3.6</v>
      </c>
      <c r="M72" s="271">
        <v>20.34</v>
      </c>
      <c r="N72" s="272">
        <v>73</v>
      </c>
    </row>
    <row r="73" spans="1:14" x14ac:dyDescent="0.2">
      <c r="A73" s="267"/>
      <c r="B73" s="266"/>
      <c r="C73" s="692" t="s">
        <v>462</v>
      </c>
      <c r="D73" s="692"/>
      <c r="E73" s="692"/>
      <c r="F73" s="269" t="s">
        <v>594</v>
      </c>
      <c r="G73" s="280">
        <v>0.3</v>
      </c>
      <c r="H73" s="271">
        <v>1.38</v>
      </c>
      <c r="I73" s="281">
        <v>0.41399999999999998</v>
      </c>
      <c r="J73" s="270"/>
      <c r="K73" s="269"/>
      <c r="L73" s="270"/>
      <c r="M73" s="269"/>
      <c r="N73" s="272"/>
    </row>
    <row r="74" spans="1:14" x14ac:dyDescent="0.2">
      <c r="A74" s="267"/>
      <c r="B74" s="266"/>
      <c r="C74" s="692" t="s">
        <v>469</v>
      </c>
      <c r="D74" s="692"/>
      <c r="E74" s="692"/>
      <c r="F74" s="269" t="s">
        <v>594</v>
      </c>
      <c r="G74" s="271">
        <v>0.16</v>
      </c>
      <c r="H74" s="271">
        <v>1.38</v>
      </c>
      <c r="I74" s="273">
        <v>0.2208</v>
      </c>
      <c r="J74" s="270"/>
      <c r="K74" s="269"/>
      <c r="L74" s="270"/>
      <c r="M74" s="269"/>
      <c r="N74" s="272"/>
    </row>
    <row r="75" spans="1:14" x14ac:dyDescent="0.2">
      <c r="A75" s="267"/>
      <c r="B75" s="266"/>
      <c r="C75" s="696" t="s">
        <v>463</v>
      </c>
      <c r="D75" s="696"/>
      <c r="E75" s="696"/>
      <c r="F75" s="274"/>
      <c r="G75" s="274"/>
      <c r="H75" s="274"/>
      <c r="I75" s="274"/>
      <c r="J75" s="275">
        <v>17.739999999999998</v>
      </c>
      <c r="K75" s="274"/>
      <c r="L75" s="275">
        <v>24.48</v>
      </c>
      <c r="M75" s="274"/>
      <c r="N75" s="276"/>
    </row>
    <row r="76" spans="1:14" x14ac:dyDescent="0.2">
      <c r="A76" s="267"/>
      <c r="B76" s="266"/>
      <c r="C76" s="692" t="s">
        <v>464</v>
      </c>
      <c r="D76" s="692"/>
      <c r="E76" s="692"/>
      <c r="F76" s="269"/>
      <c r="G76" s="269"/>
      <c r="H76" s="269"/>
      <c r="I76" s="269"/>
      <c r="J76" s="270"/>
      <c r="K76" s="269"/>
      <c r="L76" s="270">
        <v>7.88</v>
      </c>
      <c r="M76" s="269"/>
      <c r="N76" s="272">
        <v>160</v>
      </c>
    </row>
    <row r="77" spans="1:14" ht="67.5" x14ac:dyDescent="0.2">
      <c r="A77" s="267"/>
      <c r="B77" s="266" t="s">
        <v>595</v>
      </c>
      <c r="C77" s="692" t="s">
        <v>471</v>
      </c>
      <c r="D77" s="692"/>
      <c r="E77" s="692"/>
      <c r="F77" s="269" t="s">
        <v>596</v>
      </c>
      <c r="G77" s="277">
        <v>103</v>
      </c>
      <c r="H77" s="269"/>
      <c r="I77" s="277">
        <v>103</v>
      </c>
      <c r="J77" s="270"/>
      <c r="K77" s="269"/>
      <c r="L77" s="270">
        <v>8.1199999999999992</v>
      </c>
      <c r="M77" s="269"/>
      <c r="N77" s="272">
        <v>165</v>
      </c>
    </row>
    <row r="78" spans="1:14" ht="67.5" x14ac:dyDescent="0.2">
      <c r="A78" s="267"/>
      <c r="B78" s="266" t="s">
        <v>597</v>
      </c>
      <c r="C78" s="692" t="s">
        <v>472</v>
      </c>
      <c r="D78" s="692"/>
      <c r="E78" s="692"/>
      <c r="F78" s="269" t="s">
        <v>596</v>
      </c>
      <c r="G78" s="277">
        <v>60</v>
      </c>
      <c r="H78" s="269"/>
      <c r="I78" s="277">
        <v>60</v>
      </c>
      <c r="J78" s="270"/>
      <c r="K78" s="269"/>
      <c r="L78" s="270">
        <v>4.7300000000000004</v>
      </c>
      <c r="M78" s="269"/>
      <c r="N78" s="272">
        <v>96</v>
      </c>
    </row>
    <row r="79" spans="1:14" x14ac:dyDescent="0.2">
      <c r="A79" s="278"/>
      <c r="B79" s="279"/>
      <c r="C79" s="694" t="s">
        <v>465</v>
      </c>
      <c r="D79" s="694"/>
      <c r="E79" s="694"/>
      <c r="F79" s="260"/>
      <c r="G79" s="260"/>
      <c r="H79" s="260"/>
      <c r="I79" s="260"/>
      <c r="J79" s="262"/>
      <c r="K79" s="260"/>
      <c r="L79" s="262">
        <v>37.33</v>
      </c>
      <c r="M79" s="274"/>
      <c r="N79" s="263">
        <v>525</v>
      </c>
    </row>
    <row r="80" spans="1:14" ht="22.5" x14ac:dyDescent="0.2">
      <c r="A80" s="258">
        <v>4</v>
      </c>
      <c r="B80" s="259" t="s">
        <v>602</v>
      </c>
      <c r="C80" s="694" t="s">
        <v>603</v>
      </c>
      <c r="D80" s="694"/>
      <c r="E80" s="694"/>
      <c r="F80" s="260" t="s">
        <v>590</v>
      </c>
      <c r="G80" s="260"/>
      <c r="H80" s="260"/>
      <c r="I80" s="261">
        <v>2</v>
      </c>
      <c r="J80" s="262"/>
      <c r="K80" s="260"/>
      <c r="L80" s="262"/>
      <c r="M80" s="260"/>
      <c r="N80" s="263"/>
    </row>
    <row r="81" spans="1:14" ht="56.25" x14ac:dyDescent="0.2">
      <c r="A81" s="265"/>
      <c r="B81" s="266" t="s">
        <v>592</v>
      </c>
      <c r="C81" s="692" t="s">
        <v>459</v>
      </c>
      <c r="D81" s="692"/>
      <c r="E81" s="692"/>
      <c r="F81" s="692"/>
      <c r="G81" s="692"/>
      <c r="H81" s="692"/>
      <c r="I81" s="692"/>
      <c r="J81" s="692"/>
      <c r="K81" s="692"/>
      <c r="L81" s="692"/>
      <c r="M81" s="692"/>
      <c r="N81" s="695"/>
    </row>
    <row r="82" spans="1:14" ht="56.25" x14ac:dyDescent="0.2">
      <c r="A82" s="265"/>
      <c r="B82" s="266" t="s">
        <v>593</v>
      </c>
      <c r="C82" s="692" t="s">
        <v>460</v>
      </c>
      <c r="D82" s="692"/>
      <c r="E82" s="692"/>
      <c r="F82" s="692"/>
      <c r="G82" s="692"/>
      <c r="H82" s="692"/>
      <c r="I82" s="692"/>
      <c r="J82" s="692"/>
      <c r="K82" s="692"/>
      <c r="L82" s="692"/>
      <c r="M82" s="692"/>
      <c r="N82" s="695"/>
    </row>
    <row r="83" spans="1:14" x14ac:dyDescent="0.2">
      <c r="A83" s="267"/>
      <c r="B83" s="268">
        <v>1</v>
      </c>
      <c r="C83" s="692" t="s">
        <v>461</v>
      </c>
      <c r="D83" s="692"/>
      <c r="E83" s="692"/>
      <c r="F83" s="269"/>
      <c r="G83" s="269"/>
      <c r="H83" s="269"/>
      <c r="I83" s="269"/>
      <c r="J83" s="270">
        <v>42.56</v>
      </c>
      <c r="K83" s="271">
        <v>1.38</v>
      </c>
      <c r="L83" s="270">
        <v>117.47</v>
      </c>
      <c r="M83" s="271">
        <v>20.34</v>
      </c>
      <c r="N83" s="272">
        <v>2389</v>
      </c>
    </row>
    <row r="84" spans="1:14" x14ac:dyDescent="0.2">
      <c r="A84" s="267"/>
      <c r="B84" s="268">
        <v>2</v>
      </c>
      <c r="C84" s="692" t="s">
        <v>466</v>
      </c>
      <c r="D84" s="692"/>
      <c r="E84" s="692"/>
      <c r="F84" s="269"/>
      <c r="G84" s="269"/>
      <c r="H84" s="269"/>
      <c r="I84" s="269"/>
      <c r="J84" s="270">
        <v>110.16</v>
      </c>
      <c r="K84" s="271">
        <v>1.38</v>
      </c>
      <c r="L84" s="270">
        <v>304.04000000000002</v>
      </c>
      <c r="M84" s="271">
        <v>8.7799999999999994</v>
      </c>
      <c r="N84" s="272">
        <v>2669</v>
      </c>
    </row>
    <row r="85" spans="1:14" x14ac:dyDescent="0.2">
      <c r="A85" s="267"/>
      <c r="B85" s="268">
        <v>3</v>
      </c>
      <c r="C85" s="692" t="s">
        <v>467</v>
      </c>
      <c r="D85" s="692"/>
      <c r="E85" s="692"/>
      <c r="F85" s="269"/>
      <c r="G85" s="269"/>
      <c r="H85" s="269"/>
      <c r="I85" s="269"/>
      <c r="J85" s="270">
        <v>10.94</v>
      </c>
      <c r="K85" s="271">
        <v>1.38</v>
      </c>
      <c r="L85" s="270">
        <v>30.19</v>
      </c>
      <c r="M85" s="271">
        <v>20.34</v>
      </c>
      <c r="N85" s="272">
        <v>614</v>
      </c>
    </row>
    <row r="86" spans="1:14" x14ac:dyDescent="0.2">
      <c r="A86" s="267"/>
      <c r="B86" s="268">
        <v>4</v>
      </c>
      <c r="C86" s="692" t="s">
        <v>468</v>
      </c>
      <c r="D86" s="692"/>
      <c r="E86" s="692"/>
      <c r="F86" s="269"/>
      <c r="G86" s="269"/>
      <c r="H86" s="269"/>
      <c r="I86" s="269"/>
      <c r="J86" s="270">
        <v>41.15</v>
      </c>
      <c r="K86" s="269"/>
      <c r="L86" s="270">
        <v>82.3</v>
      </c>
      <c r="M86" s="271">
        <v>6.14</v>
      </c>
      <c r="N86" s="272">
        <v>505</v>
      </c>
    </row>
    <row r="87" spans="1:14" x14ac:dyDescent="0.2">
      <c r="A87" s="267"/>
      <c r="B87" s="266"/>
      <c r="C87" s="692" t="s">
        <v>462</v>
      </c>
      <c r="D87" s="692"/>
      <c r="E87" s="692"/>
      <c r="F87" s="269" t="s">
        <v>594</v>
      </c>
      <c r="G87" s="280">
        <v>3.8</v>
      </c>
      <c r="H87" s="271">
        <v>1.38</v>
      </c>
      <c r="I87" s="281">
        <v>10.488</v>
      </c>
      <c r="J87" s="270"/>
      <c r="K87" s="269"/>
      <c r="L87" s="270"/>
      <c r="M87" s="269"/>
      <c r="N87" s="272"/>
    </row>
    <row r="88" spans="1:14" x14ac:dyDescent="0.2">
      <c r="A88" s="267"/>
      <c r="B88" s="266"/>
      <c r="C88" s="692" t="s">
        <v>469</v>
      </c>
      <c r="D88" s="692"/>
      <c r="E88" s="692"/>
      <c r="F88" s="269" t="s">
        <v>594</v>
      </c>
      <c r="G88" s="271">
        <v>0.78</v>
      </c>
      <c r="H88" s="271">
        <v>1.38</v>
      </c>
      <c r="I88" s="273">
        <v>2.1528</v>
      </c>
      <c r="J88" s="270"/>
      <c r="K88" s="269"/>
      <c r="L88" s="270"/>
      <c r="M88" s="269"/>
      <c r="N88" s="272"/>
    </row>
    <row r="89" spans="1:14" x14ac:dyDescent="0.2">
      <c r="A89" s="267"/>
      <c r="B89" s="266"/>
      <c r="C89" s="696" t="s">
        <v>463</v>
      </c>
      <c r="D89" s="696"/>
      <c r="E89" s="696"/>
      <c r="F89" s="274"/>
      <c r="G89" s="274"/>
      <c r="H89" s="274"/>
      <c r="I89" s="274"/>
      <c r="J89" s="275">
        <v>193.87</v>
      </c>
      <c r="K89" s="274"/>
      <c r="L89" s="275">
        <v>503.81</v>
      </c>
      <c r="M89" s="274"/>
      <c r="N89" s="276"/>
    </row>
    <row r="90" spans="1:14" x14ac:dyDescent="0.2">
      <c r="A90" s="267"/>
      <c r="B90" s="266"/>
      <c r="C90" s="692" t="s">
        <v>464</v>
      </c>
      <c r="D90" s="692"/>
      <c r="E90" s="692"/>
      <c r="F90" s="269"/>
      <c r="G90" s="269"/>
      <c r="H90" s="269"/>
      <c r="I90" s="269"/>
      <c r="J90" s="270"/>
      <c r="K90" s="269"/>
      <c r="L90" s="270">
        <v>147.66</v>
      </c>
      <c r="M90" s="269"/>
      <c r="N90" s="272">
        <v>3003</v>
      </c>
    </row>
    <row r="91" spans="1:14" ht="67.5" x14ac:dyDescent="0.2">
      <c r="A91" s="267"/>
      <c r="B91" s="266" t="s">
        <v>595</v>
      </c>
      <c r="C91" s="692" t="s">
        <v>471</v>
      </c>
      <c r="D91" s="692"/>
      <c r="E91" s="692"/>
      <c r="F91" s="269" t="s">
        <v>596</v>
      </c>
      <c r="G91" s="277">
        <v>103</v>
      </c>
      <c r="H91" s="269"/>
      <c r="I91" s="277">
        <v>103</v>
      </c>
      <c r="J91" s="270"/>
      <c r="K91" s="269"/>
      <c r="L91" s="270">
        <v>152.09</v>
      </c>
      <c r="M91" s="269"/>
      <c r="N91" s="272">
        <v>3093</v>
      </c>
    </row>
    <row r="92" spans="1:14" ht="67.5" x14ac:dyDescent="0.2">
      <c r="A92" s="267"/>
      <c r="B92" s="266" t="s">
        <v>597</v>
      </c>
      <c r="C92" s="692" t="s">
        <v>472</v>
      </c>
      <c r="D92" s="692"/>
      <c r="E92" s="692"/>
      <c r="F92" s="269" t="s">
        <v>596</v>
      </c>
      <c r="G92" s="277">
        <v>60</v>
      </c>
      <c r="H92" s="269"/>
      <c r="I92" s="277">
        <v>60</v>
      </c>
      <c r="J92" s="270"/>
      <c r="K92" s="269"/>
      <c r="L92" s="270">
        <v>88.6</v>
      </c>
      <c r="M92" s="269"/>
      <c r="N92" s="272">
        <v>1802</v>
      </c>
    </row>
    <row r="93" spans="1:14" x14ac:dyDescent="0.2">
      <c r="A93" s="278"/>
      <c r="B93" s="279"/>
      <c r="C93" s="694" t="s">
        <v>465</v>
      </c>
      <c r="D93" s="694"/>
      <c r="E93" s="694"/>
      <c r="F93" s="260"/>
      <c r="G93" s="260"/>
      <c r="H93" s="260"/>
      <c r="I93" s="260"/>
      <c r="J93" s="262"/>
      <c r="K93" s="260"/>
      <c r="L93" s="262">
        <v>744.5</v>
      </c>
      <c r="M93" s="274"/>
      <c r="N93" s="263">
        <v>10458</v>
      </c>
    </row>
    <row r="94" spans="1:14" ht="22.5" x14ac:dyDescent="0.2">
      <c r="A94" s="258">
        <v>5</v>
      </c>
      <c r="B94" s="259" t="s">
        <v>604</v>
      </c>
      <c r="C94" s="694" t="s">
        <v>605</v>
      </c>
      <c r="D94" s="694"/>
      <c r="E94" s="694"/>
      <c r="F94" s="260" t="s">
        <v>590</v>
      </c>
      <c r="G94" s="260"/>
      <c r="H94" s="260"/>
      <c r="I94" s="261">
        <v>1</v>
      </c>
      <c r="J94" s="262"/>
      <c r="K94" s="260"/>
      <c r="L94" s="262"/>
      <c r="M94" s="260"/>
      <c r="N94" s="263"/>
    </row>
    <row r="95" spans="1:14" ht="56.25" x14ac:dyDescent="0.2">
      <c r="A95" s="265"/>
      <c r="B95" s="266" t="s">
        <v>592</v>
      </c>
      <c r="C95" s="692" t="s">
        <v>459</v>
      </c>
      <c r="D95" s="692"/>
      <c r="E95" s="692"/>
      <c r="F95" s="692"/>
      <c r="G95" s="692"/>
      <c r="H95" s="692"/>
      <c r="I95" s="692"/>
      <c r="J95" s="692"/>
      <c r="K95" s="692"/>
      <c r="L95" s="692"/>
      <c r="M95" s="692"/>
      <c r="N95" s="695"/>
    </row>
    <row r="96" spans="1:14" ht="56.25" x14ac:dyDescent="0.2">
      <c r="A96" s="265"/>
      <c r="B96" s="266" t="s">
        <v>593</v>
      </c>
      <c r="C96" s="692" t="s">
        <v>460</v>
      </c>
      <c r="D96" s="692"/>
      <c r="E96" s="692"/>
      <c r="F96" s="692"/>
      <c r="G96" s="692"/>
      <c r="H96" s="692"/>
      <c r="I96" s="692"/>
      <c r="J96" s="692"/>
      <c r="K96" s="692"/>
      <c r="L96" s="692"/>
      <c r="M96" s="692"/>
      <c r="N96" s="695"/>
    </row>
    <row r="97" spans="1:14" x14ac:dyDescent="0.2">
      <c r="A97" s="267"/>
      <c r="B97" s="268">
        <v>1</v>
      </c>
      <c r="C97" s="692" t="s">
        <v>461</v>
      </c>
      <c r="D97" s="692"/>
      <c r="E97" s="692"/>
      <c r="F97" s="269"/>
      <c r="G97" s="269"/>
      <c r="H97" s="269"/>
      <c r="I97" s="269"/>
      <c r="J97" s="270">
        <v>88.48</v>
      </c>
      <c r="K97" s="271">
        <v>1.38</v>
      </c>
      <c r="L97" s="270">
        <v>122.1</v>
      </c>
      <c r="M97" s="271">
        <v>20.34</v>
      </c>
      <c r="N97" s="272">
        <v>2484</v>
      </c>
    </row>
    <row r="98" spans="1:14" x14ac:dyDescent="0.2">
      <c r="A98" s="267"/>
      <c r="B98" s="268">
        <v>2</v>
      </c>
      <c r="C98" s="692" t="s">
        <v>466</v>
      </c>
      <c r="D98" s="692"/>
      <c r="E98" s="692"/>
      <c r="F98" s="269"/>
      <c r="G98" s="269"/>
      <c r="H98" s="269"/>
      <c r="I98" s="269"/>
      <c r="J98" s="270">
        <v>258.04000000000002</v>
      </c>
      <c r="K98" s="271">
        <v>1.38</v>
      </c>
      <c r="L98" s="270">
        <v>356.1</v>
      </c>
      <c r="M98" s="271">
        <v>8.7799999999999994</v>
      </c>
      <c r="N98" s="272">
        <v>3127</v>
      </c>
    </row>
    <row r="99" spans="1:14" x14ac:dyDescent="0.2">
      <c r="A99" s="267"/>
      <c r="B99" s="268">
        <v>3</v>
      </c>
      <c r="C99" s="692" t="s">
        <v>467</v>
      </c>
      <c r="D99" s="692"/>
      <c r="E99" s="692"/>
      <c r="F99" s="269"/>
      <c r="G99" s="269"/>
      <c r="H99" s="269"/>
      <c r="I99" s="269"/>
      <c r="J99" s="270">
        <v>26.08</v>
      </c>
      <c r="K99" s="271">
        <v>1.38</v>
      </c>
      <c r="L99" s="270">
        <v>35.99</v>
      </c>
      <c r="M99" s="271">
        <v>20.34</v>
      </c>
      <c r="N99" s="272">
        <v>732</v>
      </c>
    </row>
    <row r="100" spans="1:14" x14ac:dyDescent="0.2">
      <c r="A100" s="267"/>
      <c r="B100" s="268">
        <v>4</v>
      </c>
      <c r="C100" s="692" t="s">
        <v>468</v>
      </c>
      <c r="D100" s="692"/>
      <c r="E100" s="692"/>
      <c r="F100" s="269"/>
      <c r="G100" s="269"/>
      <c r="H100" s="269"/>
      <c r="I100" s="269"/>
      <c r="J100" s="270">
        <v>41.15</v>
      </c>
      <c r="K100" s="269"/>
      <c r="L100" s="270">
        <v>8.09</v>
      </c>
      <c r="M100" s="271">
        <v>6.14</v>
      </c>
      <c r="N100" s="272">
        <v>50</v>
      </c>
    </row>
    <row r="101" spans="1:14" x14ac:dyDescent="0.2">
      <c r="A101" s="267"/>
      <c r="B101" s="266"/>
      <c r="C101" s="692" t="s">
        <v>462</v>
      </c>
      <c r="D101" s="692"/>
      <c r="E101" s="692"/>
      <c r="F101" s="269" t="s">
        <v>594</v>
      </c>
      <c r="G101" s="280">
        <v>7.9</v>
      </c>
      <c r="H101" s="271">
        <v>1.38</v>
      </c>
      <c r="I101" s="281">
        <v>10.901999999999999</v>
      </c>
      <c r="J101" s="270"/>
      <c r="K101" s="269"/>
      <c r="L101" s="270"/>
      <c r="M101" s="269"/>
      <c r="N101" s="272"/>
    </row>
    <row r="102" spans="1:14" x14ac:dyDescent="0.2">
      <c r="A102" s="267"/>
      <c r="B102" s="266"/>
      <c r="C102" s="692" t="s">
        <v>469</v>
      </c>
      <c r="D102" s="692"/>
      <c r="E102" s="692"/>
      <c r="F102" s="269" t="s">
        <v>594</v>
      </c>
      <c r="G102" s="271">
        <v>1.86</v>
      </c>
      <c r="H102" s="271">
        <v>1.38</v>
      </c>
      <c r="I102" s="273">
        <v>2.5668000000000002</v>
      </c>
      <c r="J102" s="270"/>
      <c r="K102" s="269"/>
      <c r="L102" s="270"/>
      <c r="M102" s="269"/>
      <c r="N102" s="272"/>
    </row>
    <row r="103" spans="1:14" x14ac:dyDescent="0.2">
      <c r="A103" s="267"/>
      <c r="B103" s="266"/>
      <c r="C103" s="696" t="s">
        <v>463</v>
      </c>
      <c r="D103" s="696"/>
      <c r="E103" s="696"/>
      <c r="F103" s="274"/>
      <c r="G103" s="274"/>
      <c r="H103" s="274"/>
      <c r="I103" s="274"/>
      <c r="J103" s="275">
        <v>354.61</v>
      </c>
      <c r="K103" s="274"/>
      <c r="L103" s="275">
        <v>486.29</v>
      </c>
      <c r="M103" s="274"/>
      <c r="N103" s="276"/>
    </row>
    <row r="104" spans="1:14" x14ac:dyDescent="0.2">
      <c r="A104" s="267"/>
      <c r="B104" s="266"/>
      <c r="C104" s="692" t="s">
        <v>464</v>
      </c>
      <c r="D104" s="692"/>
      <c r="E104" s="692"/>
      <c r="F104" s="269"/>
      <c r="G104" s="269"/>
      <c r="H104" s="269"/>
      <c r="I104" s="269"/>
      <c r="J104" s="270"/>
      <c r="K104" s="269"/>
      <c r="L104" s="270">
        <v>158.09</v>
      </c>
      <c r="M104" s="269"/>
      <c r="N104" s="272">
        <v>3216</v>
      </c>
    </row>
    <row r="105" spans="1:14" ht="67.5" x14ac:dyDescent="0.2">
      <c r="A105" s="267"/>
      <c r="B105" s="266" t="s">
        <v>595</v>
      </c>
      <c r="C105" s="692" t="s">
        <v>471</v>
      </c>
      <c r="D105" s="692"/>
      <c r="E105" s="692"/>
      <c r="F105" s="269" t="s">
        <v>596</v>
      </c>
      <c r="G105" s="277">
        <v>103</v>
      </c>
      <c r="H105" s="269"/>
      <c r="I105" s="277">
        <v>103</v>
      </c>
      <c r="J105" s="270"/>
      <c r="K105" s="269"/>
      <c r="L105" s="270">
        <v>162.83000000000001</v>
      </c>
      <c r="M105" s="269"/>
      <c r="N105" s="272">
        <v>3312</v>
      </c>
    </row>
    <row r="106" spans="1:14" ht="67.5" x14ac:dyDescent="0.2">
      <c r="A106" s="267"/>
      <c r="B106" s="266" t="s">
        <v>597</v>
      </c>
      <c r="C106" s="692" t="s">
        <v>472</v>
      </c>
      <c r="D106" s="692"/>
      <c r="E106" s="692"/>
      <c r="F106" s="269" t="s">
        <v>596</v>
      </c>
      <c r="G106" s="277">
        <v>60</v>
      </c>
      <c r="H106" s="269"/>
      <c r="I106" s="277">
        <v>60</v>
      </c>
      <c r="J106" s="270"/>
      <c r="K106" s="269"/>
      <c r="L106" s="270">
        <v>94.85</v>
      </c>
      <c r="M106" s="269"/>
      <c r="N106" s="272">
        <v>1930</v>
      </c>
    </row>
    <row r="107" spans="1:14" x14ac:dyDescent="0.2">
      <c r="A107" s="278"/>
      <c r="B107" s="279"/>
      <c r="C107" s="694" t="s">
        <v>465</v>
      </c>
      <c r="D107" s="694"/>
      <c r="E107" s="694"/>
      <c r="F107" s="260"/>
      <c r="G107" s="260"/>
      <c r="H107" s="260"/>
      <c r="I107" s="260"/>
      <c r="J107" s="262"/>
      <c r="K107" s="260"/>
      <c r="L107" s="262">
        <v>743.97</v>
      </c>
      <c r="M107" s="274"/>
      <c r="N107" s="263">
        <v>10903</v>
      </c>
    </row>
    <row r="108" spans="1:14" ht="56.25" x14ac:dyDescent="0.2">
      <c r="A108" s="258">
        <v>6</v>
      </c>
      <c r="B108" s="259" t="s">
        <v>606</v>
      </c>
      <c r="C108" s="694" t="s">
        <v>607</v>
      </c>
      <c r="D108" s="694"/>
      <c r="E108" s="694"/>
      <c r="F108" s="260" t="s">
        <v>608</v>
      </c>
      <c r="G108" s="260"/>
      <c r="H108" s="260"/>
      <c r="I108" s="282">
        <v>0.1</v>
      </c>
      <c r="J108" s="262"/>
      <c r="K108" s="260"/>
      <c r="L108" s="262"/>
      <c r="M108" s="260"/>
      <c r="N108" s="263"/>
    </row>
    <row r="109" spans="1:14" x14ac:dyDescent="0.2">
      <c r="A109" s="264"/>
      <c r="B109" s="233"/>
      <c r="C109" s="692" t="s">
        <v>609</v>
      </c>
      <c r="D109" s="692"/>
      <c r="E109" s="692"/>
      <c r="F109" s="692"/>
      <c r="G109" s="692"/>
      <c r="H109" s="692"/>
      <c r="I109" s="692"/>
      <c r="J109" s="692"/>
      <c r="K109" s="692"/>
      <c r="L109" s="692"/>
      <c r="M109" s="692"/>
      <c r="N109" s="695"/>
    </row>
    <row r="110" spans="1:14" ht="56.25" x14ac:dyDescent="0.2">
      <c r="A110" s="265"/>
      <c r="B110" s="266" t="s">
        <v>592</v>
      </c>
      <c r="C110" s="692" t="s">
        <v>459</v>
      </c>
      <c r="D110" s="692"/>
      <c r="E110" s="692"/>
      <c r="F110" s="692"/>
      <c r="G110" s="692"/>
      <c r="H110" s="692"/>
      <c r="I110" s="692"/>
      <c r="J110" s="692"/>
      <c r="K110" s="692"/>
      <c r="L110" s="692"/>
      <c r="M110" s="692"/>
      <c r="N110" s="695"/>
    </row>
    <row r="111" spans="1:14" ht="56.25" x14ac:dyDescent="0.2">
      <c r="A111" s="265"/>
      <c r="B111" s="266" t="s">
        <v>593</v>
      </c>
      <c r="C111" s="692" t="s">
        <v>460</v>
      </c>
      <c r="D111" s="692"/>
      <c r="E111" s="692"/>
      <c r="F111" s="692"/>
      <c r="G111" s="692"/>
      <c r="H111" s="692"/>
      <c r="I111" s="692"/>
      <c r="J111" s="692"/>
      <c r="K111" s="692"/>
      <c r="L111" s="692"/>
      <c r="M111" s="692"/>
      <c r="N111" s="695"/>
    </row>
    <row r="112" spans="1:14" x14ac:dyDescent="0.2">
      <c r="A112" s="267"/>
      <c r="B112" s="268">
        <v>1</v>
      </c>
      <c r="C112" s="692" t="s">
        <v>461</v>
      </c>
      <c r="D112" s="692"/>
      <c r="E112" s="692"/>
      <c r="F112" s="269"/>
      <c r="G112" s="269"/>
      <c r="H112" s="269"/>
      <c r="I112" s="269"/>
      <c r="J112" s="270">
        <v>688.48</v>
      </c>
      <c r="K112" s="271">
        <v>1.38</v>
      </c>
      <c r="L112" s="270">
        <v>95.01</v>
      </c>
      <c r="M112" s="271">
        <v>20.34</v>
      </c>
      <c r="N112" s="272">
        <v>1933</v>
      </c>
    </row>
    <row r="113" spans="1:14" x14ac:dyDescent="0.2">
      <c r="A113" s="267"/>
      <c r="B113" s="268">
        <v>2</v>
      </c>
      <c r="C113" s="692" t="s">
        <v>466</v>
      </c>
      <c r="D113" s="692"/>
      <c r="E113" s="692"/>
      <c r="F113" s="269"/>
      <c r="G113" s="269"/>
      <c r="H113" s="269"/>
      <c r="I113" s="269"/>
      <c r="J113" s="270">
        <v>2291.0300000000002</v>
      </c>
      <c r="K113" s="271">
        <v>1.38</v>
      </c>
      <c r="L113" s="270">
        <v>316.16000000000003</v>
      </c>
      <c r="M113" s="271">
        <v>8.7799999999999994</v>
      </c>
      <c r="N113" s="272">
        <v>2776</v>
      </c>
    </row>
    <row r="114" spans="1:14" x14ac:dyDescent="0.2">
      <c r="A114" s="267"/>
      <c r="B114" s="268">
        <v>3</v>
      </c>
      <c r="C114" s="692" t="s">
        <v>467</v>
      </c>
      <c r="D114" s="692"/>
      <c r="E114" s="692"/>
      <c r="F114" s="269"/>
      <c r="G114" s="269"/>
      <c r="H114" s="269"/>
      <c r="I114" s="269"/>
      <c r="J114" s="270">
        <v>303.7</v>
      </c>
      <c r="K114" s="271">
        <v>1.38</v>
      </c>
      <c r="L114" s="270">
        <v>41.91</v>
      </c>
      <c r="M114" s="271">
        <v>20.34</v>
      </c>
      <c r="N114" s="272">
        <v>852</v>
      </c>
    </row>
    <row r="115" spans="1:14" x14ac:dyDescent="0.2">
      <c r="A115" s="267"/>
      <c r="B115" s="268">
        <v>4</v>
      </c>
      <c r="C115" s="692" t="s">
        <v>468</v>
      </c>
      <c r="D115" s="692"/>
      <c r="E115" s="692"/>
      <c r="F115" s="269"/>
      <c r="G115" s="269"/>
      <c r="H115" s="269"/>
      <c r="I115" s="269"/>
      <c r="J115" s="270">
        <v>345.04</v>
      </c>
      <c r="K115" s="269"/>
      <c r="L115" s="270">
        <v>0.41</v>
      </c>
      <c r="M115" s="271">
        <v>6.14</v>
      </c>
      <c r="N115" s="272">
        <v>3</v>
      </c>
    </row>
    <row r="116" spans="1:14" x14ac:dyDescent="0.2">
      <c r="A116" s="267"/>
      <c r="B116" s="266"/>
      <c r="C116" s="692" t="s">
        <v>462</v>
      </c>
      <c r="D116" s="692"/>
      <c r="E116" s="692"/>
      <c r="F116" s="269" t="s">
        <v>594</v>
      </c>
      <c r="G116" s="271">
        <v>57.23</v>
      </c>
      <c r="H116" s="271">
        <v>1.38</v>
      </c>
      <c r="I116" s="283">
        <v>7.8977399999999998</v>
      </c>
      <c r="J116" s="270"/>
      <c r="K116" s="269"/>
      <c r="L116" s="270"/>
      <c r="M116" s="269"/>
      <c r="N116" s="272"/>
    </row>
    <row r="117" spans="1:14" x14ac:dyDescent="0.2">
      <c r="A117" s="267"/>
      <c r="B117" s="266"/>
      <c r="C117" s="692" t="s">
        <v>469</v>
      </c>
      <c r="D117" s="692"/>
      <c r="E117" s="692"/>
      <c r="F117" s="269" t="s">
        <v>594</v>
      </c>
      <c r="G117" s="271">
        <v>22.38</v>
      </c>
      <c r="H117" s="271">
        <v>1.38</v>
      </c>
      <c r="I117" s="283">
        <v>3.0884399999999999</v>
      </c>
      <c r="J117" s="270"/>
      <c r="K117" s="269"/>
      <c r="L117" s="270"/>
      <c r="M117" s="269"/>
      <c r="N117" s="272"/>
    </row>
    <row r="118" spans="1:14" x14ac:dyDescent="0.2">
      <c r="A118" s="267"/>
      <c r="B118" s="266"/>
      <c r="C118" s="696" t="s">
        <v>463</v>
      </c>
      <c r="D118" s="696"/>
      <c r="E118" s="696"/>
      <c r="F118" s="274"/>
      <c r="G118" s="274"/>
      <c r="H118" s="274"/>
      <c r="I118" s="274"/>
      <c r="J118" s="275">
        <v>2983.64</v>
      </c>
      <c r="K118" s="274"/>
      <c r="L118" s="275">
        <v>411.58</v>
      </c>
      <c r="M118" s="274"/>
      <c r="N118" s="276"/>
    </row>
    <row r="119" spans="1:14" x14ac:dyDescent="0.2">
      <c r="A119" s="267"/>
      <c r="B119" s="266"/>
      <c r="C119" s="692" t="s">
        <v>464</v>
      </c>
      <c r="D119" s="692"/>
      <c r="E119" s="692"/>
      <c r="F119" s="269"/>
      <c r="G119" s="269"/>
      <c r="H119" s="269"/>
      <c r="I119" s="269"/>
      <c r="J119" s="270"/>
      <c r="K119" s="269"/>
      <c r="L119" s="270">
        <v>136.91999999999999</v>
      </c>
      <c r="M119" s="269"/>
      <c r="N119" s="272">
        <v>2785</v>
      </c>
    </row>
    <row r="120" spans="1:14" ht="67.5" x14ac:dyDescent="0.2">
      <c r="A120" s="267"/>
      <c r="B120" s="266" t="s">
        <v>595</v>
      </c>
      <c r="C120" s="692" t="s">
        <v>471</v>
      </c>
      <c r="D120" s="692"/>
      <c r="E120" s="692"/>
      <c r="F120" s="269" t="s">
        <v>596</v>
      </c>
      <c r="G120" s="277">
        <v>103</v>
      </c>
      <c r="H120" s="269"/>
      <c r="I120" s="277">
        <v>103</v>
      </c>
      <c r="J120" s="270"/>
      <c r="K120" s="269"/>
      <c r="L120" s="270">
        <v>141.03</v>
      </c>
      <c r="M120" s="269"/>
      <c r="N120" s="272">
        <v>2869</v>
      </c>
    </row>
    <row r="121" spans="1:14" ht="67.5" x14ac:dyDescent="0.2">
      <c r="A121" s="267"/>
      <c r="B121" s="266" t="s">
        <v>597</v>
      </c>
      <c r="C121" s="692" t="s">
        <v>472</v>
      </c>
      <c r="D121" s="692"/>
      <c r="E121" s="692"/>
      <c r="F121" s="269" t="s">
        <v>596</v>
      </c>
      <c r="G121" s="277">
        <v>60</v>
      </c>
      <c r="H121" s="269"/>
      <c r="I121" s="277">
        <v>60</v>
      </c>
      <c r="J121" s="270"/>
      <c r="K121" s="269"/>
      <c r="L121" s="270">
        <v>82.15</v>
      </c>
      <c r="M121" s="269"/>
      <c r="N121" s="272">
        <v>1671</v>
      </c>
    </row>
    <row r="122" spans="1:14" x14ac:dyDescent="0.2">
      <c r="A122" s="278"/>
      <c r="B122" s="279"/>
      <c r="C122" s="694" t="s">
        <v>465</v>
      </c>
      <c r="D122" s="694"/>
      <c r="E122" s="694"/>
      <c r="F122" s="260"/>
      <c r="G122" s="260"/>
      <c r="H122" s="260"/>
      <c r="I122" s="260"/>
      <c r="J122" s="262"/>
      <c r="K122" s="260"/>
      <c r="L122" s="262">
        <v>634.76</v>
      </c>
      <c r="M122" s="274"/>
      <c r="N122" s="263">
        <v>9252</v>
      </c>
    </row>
    <row r="123" spans="1:14" ht="33.75" x14ac:dyDescent="0.2">
      <c r="A123" s="258">
        <v>7</v>
      </c>
      <c r="B123" s="259" t="s">
        <v>610</v>
      </c>
      <c r="C123" s="694" t="s">
        <v>484</v>
      </c>
      <c r="D123" s="694"/>
      <c r="E123" s="694"/>
      <c r="F123" s="260" t="s">
        <v>611</v>
      </c>
      <c r="G123" s="260"/>
      <c r="H123" s="260"/>
      <c r="I123" s="261">
        <v>3</v>
      </c>
      <c r="J123" s="262"/>
      <c r="K123" s="260"/>
      <c r="L123" s="262"/>
      <c r="M123" s="260"/>
      <c r="N123" s="263"/>
    </row>
    <row r="124" spans="1:14" ht="56.25" x14ac:dyDescent="0.2">
      <c r="A124" s="265"/>
      <c r="B124" s="266" t="s">
        <v>592</v>
      </c>
      <c r="C124" s="692" t="s">
        <v>459</v>
      </c>
      <c r="D124" s="692"/>
      <c r="E124" s="692"/>
      <c r="F124" s="692"/>
      <c r="G124" s="692"/>
      <c r="H124" s="692"/>
      <c r="I124" s="692"/>
      <c r="J124" s="692"/>
      <c r="K124" s="692"/>
      <c r="L124" s="692"/>
      <c r="M124" s="692"/>
      <c r="N124" s="695"/>
    </row>
    <row r="125" spans="1:14" ht="56.25" x14ac:dyDescent="0.2">
      <c r="A125" s="265"/>
      <c r="B125" s="266" t="s">
        <v>593</v>
      </c>
      <c r="C125" s="692" t="s">
        <v>460</v>
      </c>
      <c r="D125" s="692"/>
      <c r="E125" s="692"/>
      <c r="F125" s="692"/>
      <c r="G125" s="692"/>
      <c r="H125" s="692"/>
      <c r="I125" s="692"/>
      <c r="J125" s="692"/>
      <c r="K125" s="692"/>
      <c r="L125" s="692"/>
      <c r="M125" s="692"/>
      <c r="N125" s="695"/>
    </row>
    <row r="126" spans="1:14" x14ac:dyDescent="0.2">
      <c r="A126" s="267"/>
      <c r="B126" s="268">
        <v>1</v>
      </c>
      <c r="C126" s="692" t="s">
        <v>461</v>
      </c>
      <c r="D126" s="692"/>
      <c r="E126" s="692"/>
      <c r="F126" s="269"/>
      <c r="G126" s="269"/>
      <c r="H126" s="269"/>
      <c r="I126" s="269"/>
      <c r="J126" s="270">
        <v>7.27</v>
      </c>
      <c r="K126" s="271">
        <v>1.38</v>
      </c>
      <c r="L126" s="270">
        <v>30.1</v>
      </c>
      <c r="M126" s="271">
        <v>20.34</v>
      </c>
      <c r="N126" s="272">
        <v>612</v>
      </c>
    </row>
    <row r="127" spans="1:14" x14ac:dyDescent="0.2">
      <c r="A127" s="267"/>
      <c r="B127" s="268">
        <v>2</v>
      </c>
      <c r="C127" s="692" t="s">
        <v>466</v>
      </c>
      <c r="D127" s="692"/>
      <c r="E127" s="692"/>
      <c r="F127" s="269"/>
      <c r="G127" s="269"/>
      <c r="H127" s="269"/>
      <c r="I127" s="269"/>
      <c r="J127" s="270">
        <v>2.62</v>
      </c>
      <c r="K127" s="271">
        <v>1.38</v>
      </c>
      <c r="L127" s="270">
        <v>10.85</v>
      </c>
      <c r="M127" s="271">
        <v>8.7799999999999994</v>
      </c>
      <c r="N127" s="272">
        <v>95</v>
      </c>
    </row>
    <row r="128" spans="1:14" x14ac:dyDescent="0.2">
      <c r="A128" s="267"/>
      <c r="B128" s="268">
        <v>4</v>
      </c>
      <c r="C128" s="692" t="s">
        <v>468</v>
      </c>
      <c r="D128" s="692"/>
      <c r="E128" s="692"/>
      <c r="F128" s="269"/>
      <c r="G128" s="269"/>
      <c r="H128" s="269"/>
      <c r="I128" s="269"/>
      <c r="J128" s="270">
        <v>36.69</v>
      </c>
      <c r="K128" s="269"/>
      <c r="L128" s="270">
        <v>1.08</v>
      </c>
      <c r="M128" s="271">
        <v>6.14</v>
      </c>
      <c r="N128" s="272">
        <v>7</v>
      </c>
    </row>
    <row r="129" spans="1:14" x14ac:dyDescent="0.2">
      <c r="A129" s="267"/>
      <c r="B129" s="266"/>
      <c r="C129" s="692" t="s">
        <v>462</v>
      </c>
      <c r="D129" s="692"/>
      <c r="E129" s="692"/>
      <c r="F129" s="269" t="s">
        <v>594</v>
      </c>
      <c r="G129" s="271">
        <v>0.68</v>
      </c>
      <c r="H129" s="271">
        <v>1.38</v>
      </c>
      <c r="I129" s="273">
        <v>2.8151999999999999</v>
      </c>
      <c r="J129" s="270"/>
      <c r="K129" s="269"/>
      <c r="L129" s="270"/>
      <c r="M129" s="269"/>
      <c r="N129" s="272"/>
    </row>
    <row r="130" spans="1:14" x14ac:dyDescent="0.2">
      <c r="A130" s="267"/>
      <c r="B130" s="266"/>
      <c r="C130" s="696" t="s">
        <v>463</v>
      </c>
      <c r="D130" s="696"/>
      <c r="E130" s="696"/>
      <c r="F130" s="274"/>
      <c r="G130" s="274"/>
      <c r="H130" s="274"/>
      <c r="I130" s="274"/>
      <c r="J130" s="275">
        <v>10.25</v>
      </c>
      <c r="K130" s="274"/>
      <c r="L130" s="275">
        <v>42.03</v>
      </c>
      <c r="M130" s="274"/>
      <c r="N130" s="276"/>
    </row>
    <row r="131" spans="1:14" x14ac:dyDescent="0.2">
      <c r="A131" s="267"/>
      <c r="B131" s="266"/>
      <c r="C131" s="692" t="s">
        <v>464</v>
      </c>
      <c r="D131" s="692"/>
      <c r="E131" s="692"/>
      <c r="F131" s="269"/>
      <c r="G131" s="269"/>
      <c r="H131" s="269"/>
      <c r="I131" s="269"/>
      <c r="J131" s="270"/>
      <c r="K131" s="269"/>
      <c r="L131" s="270">
        <v>30.1</v>
      </c>
      <c r="M131" s="269"/>
      <c r="N131" s="272">
        <v>612</v>
      </c>
    </row>
    <row r="132" spans="1:14" ht="67.5" x14ac:dyDescent="0.2">
      <c r="A132" s="267"/>
      <c r="B132" s="266" t="s">
        <v>595</v>
      </c>
      <c r="C132" s="692" t="s">
        <v>471</v>
      </c>
      <c r="D132" s="692"/>
      <c r="E132" s="692"/>
      <c r="F132" s="269" t="s">
        <v>596</v>
      </c>
      <c r="G132" s="277">
        <v>103</v>
      </c>
      <c r="H132" s="269"/>
      <c r="I132" s="277">
        <v>103</v>
      </c>
      <c r="J132" s="270"/>
      <c r="K132" s="269"/>
      <c r="L132" s="270">
        <v>31</v>
      </c>
      <c r="M132" s="269"/>
      <c r="N132" s="272">
        <v>630</v>
      </c>
    </row>
    <row r="133" spans="1:14" ht="67.5" x14ac:dyDescent="0.2">
      <c r="A133" s="267"/>
      <c r="B133" s="266" t="s">
        <v>597</v>
      </c>
      <c r="C133" s="692" t="s">
        <v>472</v>
      </c>
      <c r="D133" s="692"/>
      <c r="E133" s="692"/>
      <c r="F133" s="269" t="s">
        <v>596</v>
      </c>
      <c r="G133" s="277">
        <v>60</v>
      </c>
      <c r="H133" s="269"/>
      <c r="I133" s="277">
        <v>60</v>
      </c>
      <c r="J133" s="270"/>
      <c r="K133" s="269"/>
      <c r="L133" s="270">
        <v>18.059999999999999</v>
      </c>
      <c r="M133" s="269"/>
      <c r="N133" s="272">
        <v>367</v>
      </c>
    </row>
    <row r="134" spans="1:14" x14ac:dyDescent="0.2">
      <c r="A134" s="278"/>
      <c r="B134" s="279"/>
      <c r="C134" s="694" t="s">
        <v>465</v>
      </c>
      <c r="D134" s="694"/>
      <c r="E134" s="694"/>
      <c r="F134" s="260"/>
      <c r="G134" s="260"/>
      <c r="H134" s="260"/>
      <c r="I134" s="260"/>
      <c r="J134" s="262"/>
      <c r="K134" s="260"/>
      <c r="L134" s="262">
        <v>91.09</v>
      </c>
      <c r="M134" s="274"/>
      <c r="N134" s="263">
        <v>1711</v>
      </c>
    </row>
    <row r="135" spans="1:14" ht="22.5" x14ac:dyDescent="0.2">
      <c r="A135" s="258">
        <v>8</v>
      </c>
      <c r="B135" s="259" t="s">
        <v>612</v>
      </c>
      <c r="C135" s="694" t="s">
        <v>613</v>
      </c>
      <c r="D135" s="694"/>
      <c r="E135" s="694"/>
      <c r="F135" s="260" t="s">
        <v>614</v>
      </c>
      <c r="G135" s="260"/>
      <c r="H135" s="260"/>
      <c r="I135" s="282">
        <v>4.5</v>
      </c>
      <c r="J135" s="262"/>
      <c r="K135" s="260"/>
      <c r="L135" s="262"/>
      <c r="M135" s="260"/>
      <c r="N135" s="263"/>
    </row>
    <row r="136" spans="1:14" x14ac:dyDescent="0.2">
      <c r="A136" s="264"/>
      <c r="B136" s="233"/>
      <c r="C136" s="692" t="s">
        <v>615</v>
      </c>
      <c r="D136" s="692"/>
      <c r="E136" s="692"/>
      <c r="F136" s="692"/>
      <c r="G136" s="692"/>
      <c r="H136" s="692"/>
      <c r="I136" s="692"/>
      <c r="J136" s="692"/>
      <c r="K136" s="692"/>
      <c r="L136" s="692"/>
      <c r="M136" s="692"/>
      <c r="N136" s="695"/>
    </row>
    <row r="137" spans="1:14" x14ac:dyDescent="0.2">
      <c r="A137" s="267"/>
      <c r="B137" s="266"/>
      <c r="C137" s="696" t="s">
        <v>463</v>
      </c>
      <c r="D137" s="696"/>
      <c r="E137" s="696"/>
      <c r="F137" s="274"/>
      <c r="G137" s="274"/>
      <c r="H137" s="274"/>
      <c r="I137" s="274"/>
      <c r="J137" s="275">
        <v>12.35</v>
      </c>
      <c r="K137" s="274"/>
      <c r="L137" s="275"/>
      <c r="M137" s="274"/>
      <c r="N137" s="276"/>
    </row>
    <row r="138" spans="1:14" x14ac:dyDescent="0.2">
      <c r="A138" s="267"/>
      <c r="B138" s="266"/>
      <c r="C138" s="692" t="s">
        <v>464</v>
      </c>
      <c r="D138" s="692"/>
      <c r="E138" s="692"/>
      <c r="F138" s="269"/>
      <c r="G138" s="269"/>
      <c r="H138" s="269"/>
      <c r="I138" s="269"/>
      <c r="J138" s="270"/>
      <c r="K138" s="269"/>
      <c r="L138" s="270"/>
      <c r="M138" s="269"/>
      <c r="N138" s="272"/>
    </row>
    <row r="139" spans="1:14" x14ac:dyDescent="0.2">
      <c r="A139" s="267"/>
      <c r="B139" s="266"/>
      <c r="C139" s="692" t="s">
        <v>475</v>
      </c>
      <c r="D139" s="692"/>
      <c r="E139" s="692"/>
      <c r="F139" s="269" t="s">
        <v>596</v>
      </c>
      <c r="G139" s="277">
        <v>0</v>
      </c>
      <c r="H139" s="269"/>
      <c r="I139" s="277">
        <v>0</v>
      </c>
      <c r="J139" s="270"/>
      <c r="K139" s="269"/>
      <c r="L139" s="270"/>
      <c r="M139" s="269"/>
      <c r="N139" s="272"/>
    </row>
    <row r="140" spans="1:14" x14ac:dyDescent="0.2">
      <c r="A140" s="267"/>
      <c r="B140" s="266"/>
      <c r="C140" s="692" t="s">
        <v>476</v>
      </c>
      <c r="D140" s="692"/>
      <c r="E140" s="692"/>
      <c r="F140" s="269" t="s">
        <v>596</v>
      </c>
      <c r="G140" s="277">
        <v>0</v>
      </c>
      <c r="H140" s="269"/>
      <c r="I140" s="277">
        <v>0</v>
      </c>
      <c r="J140" s="270"/>
      <c r="K140" s="269"/>
      <c r="L140" s="270"/>
      <c r="M140" s="269"/>
      <c r="N140" s="272"/>
    </row>
    <row r="141" spans="1:14" x14ac:dyDescent="0.2">
      <c r="A141" s="278"/>
      <c r="B141" s="279"/>
      <c r="C141" s="694" t="s">
        <v>465</v>
      </c>
      <c r="D141" s="694"/>
      <c r="E141" s="694"/>
      <c r="F141" s="260"/>
      <c r="G141" s="260"/>
      <c r="H141" s="260"/>
      <c r="I141" s="260"/>
      <c r="J141" s="262"/>
      <c r="K141" s="260"/>
      <c r="L141" s="262">
        <v>0</v>
      </c>
      <c r="M141" s="274"/>
      <c r="N141" s="263">
        <v>0</v>
      </c>
    </row>
    <row r="142" spans="1:14" ht="22.5" x14ac:dyDescent="0.2">
      <c r="A142" s="258">
        <v>9</v>
      </c>
      <c r="B142" s="259" t="s">
        <v>616</v>
      </c>
      <c r="C142" s="694" t="s">
        <v>617</v>
      </c>
      <c r="D142" s="694"/>
      <c r="E142" s="694"/>
      <c r="F142" s="260" t="s">
        <v>614</v>
      </c>
      <c r="G142" s="260"/>
      <c r="H142" s="260"/>
      <c r="I142" s="282">
        <v>4.5</v>
      </c>
      <c r="J142" s="262"/>
      <c r="K142" s="260"/>
      <c r="L142" s="262"/>
      <c r="M142" s="260"/>
      <c r="N142" s="263"/>
    </row>
    <row r="143" spans="1:14" x14ac:dyDescent="0.2">
      <c r="A143" s="264"/>
      <c r="B143" s="233"/>
      <c r="C143" s="692" t="s">
        <v>615</v>
      </c>
      <c r="D143" s="692"/>
      <c r="E143" s="692"/>
      <c r="F143" s="692"/>
      <c r="G143" s="692"/>
      <c r="H143" s="692"/>
      <c r="I143" s="692"/>
      <c r="J143" s="692"/>
      <c r="K143" s="692"/>
      <c r="L143" s="692"/>
      <c r="M143" s="692"/>
      <c r="N143" s="695"/>
    </row>
    <row r="144" spans="1:14" x14ac:dyDescent="0.2">
      <c r="A144" s="267"/>
      <c r="B144" s="266"/>
      <c r="C144" s="696" t="s">
        <v>463</v>
      </c>
      <c r="D144" s="696"/>
      <c r="E144" s="696"/>
      <c r="F144" s="274"/>
      <c r="G144" s="274"/>
      <c r="H144" s="274"/>
      <c r="I144" s="274"/>
      <c r="J144" s="275">
        <v>12.35</v>
      </c>
      <c r="K144" s="274"/>
      <c r="L144" s="275"/>
      <c r="M144" s="274"/>
      <c r="N144" s="276"/>
    </row>
    <row r="145" spans="1:14" x14ac:dyDescent="0.2">
      <c r="A145" s="267"/>
      <c r="B145" s="266"/>
      <c r="C145" s="692" t="s">
        <v>464</v>
      </c>
      <c r="D145" s="692"/>
      <c r="E145" s="692"/>
      <c r="F145" s="269"/>
      <c r="G145" s="269"/>
      <c r="H145" s="269"/>
      <c r="I145" s="269"/>
      <c r="J145" s="270"/>
      <c r="K145" s="269"/>
      <c r="L145" s="270"/>
      <c r="M145" s="269"/>
      <c r="N145" s="272"/>
    </row>
    <row r="146" spans="1:14" x14ac:dyDescent="0.2">
      <c r="A146" s="267"/>
      <c r="B146" s="266"/>
      <c r="C146" s="692" t="s">
        <v>475</v>
      </c>
      <c r="D146" s="692"/>
      <c r="E146" s="692"/>
      <c r="F146" s="269" t="s">
        <v>596</v>
      </c>
      <c r="G146" s="277">
        <v>0</v>
      </c>
      <c r="H146" s="269"/>
      <c r="I146" s="277">
        <v>0</v>
      </c>
      <c r="J146" s="270"/>
      <c r="K146" s="269"/>
      <c r="L146" s="270"/>
      <c r="M146" s="269"/>
      <c r="N146" s="272"/>
    </row>
    <row r="147" spans="1:14" x14ac:dyDescent="0.2">
      <c r="A147" s="267"/>
      <c r="B147" s="266"/>
      <c r="C147" s="692" t="s">
        <v>476</v>
      </c>
      <c r="D147" s="692"/>
      <c r="E147" s="692"/>
      <c r="F147" s="269" t="s">
        <v>596</v>
      </c>
      <c r="G147" s="277">
        <v>0</v>
      </c>
      <c r="H147" s="269"/>
      <c r="I147" s="277">
        <v>0</v>
      </c>
      <c r="J147" s="270"/>
      <c r="K147" s="269"/>
      <c r="L147" s="270"/>
      <c r="M147" s="269"/>
      <c r="N147" s="272"/>
    </row>
    <row r="148" spans="1:14" x14ac:dyDescent="0.2">
      <c r="A148" s="278"/>
      <c r="B148" s="279"/>
      <c r="C148" s="694" t="s">
        <v>465</v>
      </c>
      <c r="D148" s="694"/>
      <c r="E148" s="694"/>
      <c r="F148" s="260"/>
      <c r="G148" s="260"/>
      <c r="H148" s="260"/>
      <c r="I148" s="260"/>
      <c r="J148" s="262"/>
      <c r="K148" s="260"/>
      <c r="L148" s="262">
        <v>0</v>
      </c>
      <c r="M148" s="274"/>
      <c r="N148" s="263">
        <v>0</v>
      </c>
    </row>
    <row r="149" spans="1:14" ht="22.5" x14ac:dyDescent="0.2">
      <c r="A149" s="258">
        <v>10</v>
      </c>
      <c r="B149" s="259" t="s">
        <v>618</v>
      </c>
      <c r="C149" s="694" t="s">
        <v>619</v>
      </c>
      <c r="D149" s="694"/>
      <c r="E149" s="694"/>
      <c r="F149" s="260" t="s">
        <v>614</v>
      </c>
      <c r="G149" s="260"/>
      <c r="H149" s="260"/>
      <c r="I149" s="284">
        <v>8.4599999999999995E-2</v>
      </c>
      <c r="J149" s="262"/>
      <c r="K149" s="260"/>
      <c r="L149" s="262"/>
      <c r="M149" s="260"/>
      <c r="N149" s="263"/>
    </row>
    <row r="150" spans="1:14" x14ac:dyDescent="0.2">
      <c r="A150" s="264"/>
      <c r="B150" s="233"/>
      <c r="C150" s="692" t="s">
        <v>620</v>
      </c>
      <c r="D150" s="692"/>
      <c r="E150" s="692"/>
      <c r="F150" s="692"/>
      <c r="G150" s="692"/>
      <c r="H150" s="692"/>
      <c r="I150" s="692"/>
      <c r="J150" s="692"/>
      <c r="K150" s="692"/>
      <c r="L150" s="692"/>
      <c r="M150" s="692"/>
      <c r="N150" s="695"/>
    </row>
    <row r="151" spans="1:14" x14ac:dyDescent="0.2">
      <c r="A151" s="267"/>
      <c r="B151" s="266"/>
      <c r="C151" s="696" t="s">
        <v>463</v>
      </c>
      <c r="D151" s="696"/>
      <c r="E151" s="696"/>
      <c r="F151" s="274"/>
      <c r="G151" s="274"/>
      <c r="H151" s="274"/>
      <c r="I151" s="274"/>
      <c r="J151" s="275">
        <v>25.68</v>
      </c>
      <c r="K151" s="274"/>
      <c r="L151" s="275"/>
      <c r="M151" s="274"/>
      <c r="N151" s="276"/>
    </row>
    <row r="152" spans="1:14" x14ac:dyDescent="0.2">
      <c r="A152" s="267"/>
      <c r="B152" s="266"/>
      <c r="C152" s="692" t="s">
        <v>464</v>
      </c>
      <c r="D152" s="692"/>
      <c r="E152" s="692"/>
      <c r="F152" s="269"/>
      <c r="G152" s="269"/>
      <c r="H152" s="269"/>
      <c r="I152" s="269"/>
      <c r="J152" s="270"/>
      <c r="K152" s="269"/>
      <c r="L152" s="270"/>
      <c r="M152" s="269"/>
      <c r="N152" s="272"/>
    </row>
    <row r="153" spans="1:14" x14ac:dyDescent="0.2">
      <c r="A153" s="267"/>
      <c r="B153" s="266"/>
      <c r="C153" s="692" t="s">
        <v>475</v>
      </c>
      <c r="D153" s="692"/>
      <c r="E153" s="692"/>
      <c r="F153" s="269" t="s">
        <v>596</v>
      </c>
      <c r="G153" s="277">
        <v>0</v>
      </c>
      <c r="H153" s="269"/>
      <c r="I153" s="277">
        <v>0</v>
      </c>
      <c r="J153" s="270"/>
      <c r="K153" s="269"/>
      <c r="L153" s="270"/>
      <c r="M153" s="269"/>
      <c r="N153" s="272"/>
    </row>
    <row r="154" spans="1:14" x14ac:dyDescent="0.2">
      <c r="A154" s="267"/>
      <c r="B154" s="266"/>
      <c r="C154" s="692" t="s">
        <v>476</v>
      </c>
      <c r="D154" s="692"/>
      <c r="E154" s="692"/>
      <c r="F154" s="269" t="s">
        <v>596</v>
      </c>
      <c r="G154" s="277">
        <v>0</v>
      </c>
      <c r="H154" s="269"/>
      <c r="I154" s="277">
        <v>0</v>
      </c>
      <c r="J154" s="270"/>
      <c r="K154" s="269"/>
      <c r="L154" s="270"/>
      <c r="M154" s="269"/>
      <c r="N154" s="272"/>
    </row>
    <row r="155" spans="1:14" x14ac:dyDescent="0.2">
      <c r="A155" s="278"/>
      <c r="B155" s="279"/>
      <c r="C155" s="694" t="s">
        <v>465</v>
      </c>
      <c r="D155" s="694"/>
      <c r="E155" s="694"/>
      <c r="F155" s="260"/>
      <c r="G155" s="260"/>
      <c r="H155" s="260"/>
      <c r="I155" s="260"/>
      <c r="J155" s="262"/>
      <c r="K155" s="260"/>
      <c r="L155" s="262">
        <v>0</v>
      </c>
      <c r="M155" s="274"/>
      <c r="N155" s="263">
        <v>0</v>
      </c>
    </row>
    <row r="156" spans="1:14" ht="22.5" x14ac:dyDescent="0.2">
      <c r="A156" s="258">
        <v>11</v>
      </c>
      <c r="B156" s="259" t="s">
        <v>621</v>
      </c>
      <c r="C156" s="694" t="s">
        <v>622</v>
      </c>
      <c r="D156" s="694"/>
      <c r="E156" s="694"/>
      <c r="F156" s="260" t="s">
        <v>614</v>
      </c>
      <c r="G156" s="260"/>
      <c r="H156" s="260"/>
      <c r="I156" s="284">
        <v>8.4599999999999995E-2</v>
      </c>
      <c r="J156" s="262"/>
      <c r="K156" s="260"/>
      <c r="L156" s="262"/>
      <c r="M156" s="260"/>
      <c r="N156" s="263"/>
    </row>
    <row r="157" spans="1:14" x14ac:dyDescent="0.2">
      <c r="A157" s="264"/>
      <c r="B157" s="233"/>
      <c r="C157" s="692" t="s">
        <v>620</v>
      </c>
      <c r="D157" s="692"/>
      <c r="E157" s="692"/>
      <c r="F157" s="692"/>
      <c r="G157" s="692"/>
      <c r="H157" s="692"/>
      <c r="I157" s="692"/>
      <c r="J157" s="692"/>
      <c r="K157" s="692"/>
      <c r="L157" s="692"/>
      <c r="M157" s="692"/>
      <c r="N157" s="695"/>
    </row>
    <row r="158" spans="1:14" x14ac:dyDescent="0.2">
      <c r="A158" s="267"/>
      <c r="B158" s="266"/>
      <c r="C158" s="696" t="s">
        <v>463</v>
      </c>
      <c r="D158" s="696"/>
      <c r="E158" s="696"/>
      <c r="F158" s="274"/>
      <c r="G158" s="274"/>
      <c r="H158" s="274"/>
      <c r="I158" s="274"/>
      <c r="J158" s="275">
        <v>25.68</v>
      </c>
      <c r="K158" s="274"/>
      <c r="L158" s="275"/>
      <c r="M158" s="274"/>
      <c r="N158" s="276"/>
    </row>
    <row r="159" spans="1:14" x14ac:dyDescent="0.2">
      <c r="A159" s="267"/>
      <c r="B159" s="266"/>
      <c r="C159" s="692" t="s">
        <v>464</v>
      </c>
      <c r="D159" s="692"/>
      <c r="E159" s="692"/>
      <c r="F159" s="269"/>
      <c r="G159" s="269"/>
      <c r="H159" s="269"/>
      <c r="I159" s="269"/>
      <c r="J159" s="270"/>
      <c r="K159" s="269"/>
      <c r="L159" s="270"/>
      <c r="M159" s="269"/>
      <c r="N159" s="272"/>
    </row>
    <row r="160" spans="1:14" x14ac:dyDescent="0.2">
      <c r="A160" s="267"/>
      <c r="B160" s="266"/>
      <c r="C160" s="692" t="s">
        <v>475</v>
      </c>
      <c r="D160" s="692"/>
      <c r="E160" s="692"/>
      <c r="F160" s="269" t="s">
        <v>596</v>
      </c>
      <c r="G160" s="277">
        <v>0</v>
      </c>
      <c r="H160" s="269"/>
      <c r="I160" s="277">
        <v>0</v>
      </c>
      <c r="J160" s="270"/>
      <c r="K160" s="269"/>
      <c r="L160" s="270"/>
      <c r="M160" s="269"/>
      <c r="N160" s="272"/>
    </row>
    <row r="161" spans="1:14" x14ac:dyDescent="0.2">
      <c r="A161" s="267"/>
      <c r="B161" s="266"/>
      <c r="C161" s="692" t="s">
        <v>476</v>
      </c>
      <c r="D161" s="692"/>
      <c r="E161" s="692"/>
      <c r="F161" s="269" t="s">
        <v>596</v>
      </c>
      <c r="G161" s="277">
        <v>0</v>
      </c>
      <c r="H161" s="269"/>
      <c r="I161" s="277">
        <v>0</v>
      </c>
      <c r="J161" s="270"/>
      <c r="K161" s="269"/>
      <c r="L161" s="270"/>
      <c r="M161" s="269"/>
      <c r="N161" s="272"/>
    </row>
    <row r="162" spans="1:14" x14ac:dyDescent="0.2">
      <c r="A162" s="278"/>
      <c r="B162" s="279"/>
      <c r="C162" s="694" t="s">
        <v>465</v>
      </c>
      <c r="D162" s="694"/>
      <c r="E162" s="694"/>
      <c r="F162" s="260"/>
      <c r="G162" s="260"/>
      <c r="H162" s="260"/>
      <c r="I162" s="260"/>
      <c r="J162" s="262"/>
      <c r="K162" s="260"/>
      <c r="L162" s="262">
        <v>0</v>
      </c>
      <c r="M162" s="274"/>
      <c r="N162" s="263">
        <v>0</v>
      </c>
    </row>
    <row r="163" spans="1:14" ht="22.5" x14ac:dyDescent="0.2">
      <c r="A163" s="258">
        <v>12</v>
      </c>
      <c r="B163" s="259" t="s">
        <v>623</v>
      </c>
      <c r="C163" s="694" t="s">
        <v>624</v>
      </c>
      <c r="D163" s="694"/>
      <c r="E163" s="694"/>
      <c r="F163" s="260" t="s">
        <v>614</v>
      </c>
      <c r="G163" s="260"/>
      <c r="H163" s="260"/>
      <c r="I163" s="284">
        <v>4.5846</v>
      </c>
      <c r="J163" s="262">
        <v>37.08</v>
      </c>
      <c r="K163" s="285">
        <v>1.38</v>
      </c>
      <c r="L163" s="262">
        <v>234.6</v>
      </c>
      <c r="M163" s="285">
        <v>8.7799999999999994</v>
      </c>
      <c r="N163" s="263">
        <v>2060</v>
      </c>
    </row>
    <row r="164" spans="1:14" x14ac:dyDescent="0.2">
      <c r="A164" s="264"/>
      <c r="B164" s="233"/>
      <c r="C164" s="692" t="s">
        <v>625</v>
      </c>
      <c r="D164" s="692"/>
      <c r="E164" s="692"/>
      <c r="F164" s="692"/>
      <c r="G164" s="692"/>
      <c r="H164" s="692"/>
      <c r="I164" s="692"/>
      <c r="J164" s="692"/>
      <c r="K164" s="692"/>
      <c r="L164" s="692"/>
      <c r="M164" s="692"/>
      <c r="N164" s="695"/>
    </row>
    <row r="165" spans="1:14" ht="56.25" x14ac:dyDescent="0.2">
      <c r="A165" s="265"/>
      <c r="B165" s="266" t="s">
        <v>592</v>
      </c>
      <c r="C165" s="692" t="s">
        <v>459</v>
      </c>
      <c r="D165" s="692"/>
      <c r="E165" s="692"/>
      <c r="F165" s="692"/>
      <c r="G165" s="692"/>
      <c r="H165" s="692"/>
      <c r="I165" s="692"/>
      <c r="J165" s="692"/>
      <c r="K165" s="692"/>
      <c r="L165" s="692"/>
      <c r="M165" s="692"/>
      <c r="N165" s="695"/>
    </row>
    <row r="166" spans="1:14" ht="56.25" x14ac:dyDescent="0.2">
      <c r="A166" s="265"/>
      <c r="B166" s="266" t="s">
        <v>593</v>
      </c>
      <c r="C166" s="692" t="s">
        <v>460</v>
      </c>
      <c r="D166" s="692"/>
      <c r="E166" s="692"/>
      <c r="F166" s="692"/>
      <c r="G166" s="692"/>
      <c r="H166" s="692"/>
      <c r="I166" s="692"/>
      <c r="J166" s="692"/>
      <c r="K166" s="692"/>
      <c r="L166" s="692"/>
      <c r="M166" s="692"/>
      <c r="N166" s="695"/>
    </row>
    <row r="167" spans="1:14" ht="22.5" x14ac:dyDescent="0.2">
      <c r="A167" s="258">
        <v>13</v>
      </c>
      <c r="B167" s="259" t="s">
        <v>626</v>
      </c>
      <c r="C167" s="694" t="s">
        <v>627</v>
      </c>
      <c r="D167" s="694"/>
      <c r="E167" s="694"/>
      <c r="F167" s="260" t="s">
        <v>628</v>
      </c>
      <c r="G167" s="260"/>
      <c r="H167" s="260"/>
      <c r="I167" s="285">
        <v>0.06</v>
      </c>
      <c r="J167" s="262"/>
      <c r="K167" s="260"/>
      <c r="L167" s="262"/>
      <c r="M167" s="260"/>
      <c r="N167" s="263"/>
    </row>
    <row r="168" spans="1:14" x14ac:dyDescent="0.2">
      <c r="A168" s="264"/>
      <c r="B168" s="233"/>
      <c r="C168" s="692" t="s">
        <v>629</v>
      </c>
      <c r="D168" s="692"/>
      <c r="E168" s="692"/>
      <c r="F168" s="692"/>
      <c r="G168" s="692"/>
      <c r="H168" s="692"/>
      <c r="I168" s="692"/>
      <c r="J168" s="692"/>
      <c r="K168" s="692"/>
      <c r="L168" s="692"/>
      <c r="M168" s="692"/>
      <c r="N168" s="695"/>
    </row>
    <row r="169" spans="1:14" ht="56.25" x14ac:dyDescent="0.2">
      <c r="A169" s="265"/>
      <c r="B169" s="266" t="s">
        <v>592</v>
      </c>
      <c r="C169" s="692" t="s">
        <v>459</v>
      </c>
      <c r="D169" s="692"/>
      <c r="E169" s="692"/>
      <c r="F169" s="692"/>
      <c r="G169" s="692"/>
      <c r="H169" s="692"/>
      <c r="I169" s="692"/>
      <c r="J169" s="692"/>
      <c r="K169" s="692"/>
      <c r="L169" s="692"/>
      <c r="M169" s="692"/>
      <c r="N169" s="695"/>
    </row>
    <row r="170" spans="1:14" ht="56.25" x14ac:dyDescent="0.2">
      <c r="A170" s="265"/>
      <c r="B170" s="266" t="s">
        <v>593</v>
      </c>
      <c r="C170" s="692" t="s">
        <v>460</v>
      </c>
      <c r="D170" s="692"/>
      <c r="E170" s="692"/>
      <c r="F170" s="692"/>
      <c r="G170" s="692"/>
      <c r="H170" s="692"/>
      <c r="I170" s="692"/>
      <c r="J170" s="692"/>
      <c r="K170" s="692"/>
      <c r="L170" s="692"/>
      <c r="M170" s="692"/>
      <c r="N170" s="695"/>
    </row>
    <row r="171" spans="1:14" x14ac:dyDescent="0.2">
      <c r="A171" s="267"/>
      <c r="B171" s="268">
        <v>1</v>
      </c>
      <c r="C171" s="692" t="s">
        <v>461</v>
      </c>
      <c r="D171" s="692"/>
      <c r="E171" s="692"/>
      <c r="F171" s="269"/>
      <c r="G171" s="269"/>
      <c r="H171" s="269"/>
      <c r="I171" s="269"/>
      <c r="J171" s="270">
        <v>183.86</v>
      </c>
      <c r="K171" s="271">
        <v>1.38</v>
      </c>
      <c r="L171" s="270">
        <v>15.22</v>
      </c>
      <c r="M171" s="271">
        <v>20.34</v>
      </c>
      <c r="N171" s="272">
        <v>310</v>
      </c>
    </row>
    <row r="172" spans="1:14" x14ac:dyDescent="0.2">
      <c r="A172" s="267"/>
      <c r="B172" s="268">
        <v>4</v>
      </c>
      <c r="C172" s="692" t="s">
        <v>468</v>
      </c>
      <c r="D172" s="692"/>
      <c r="E172" s="692"/>
      <c r="F172" s="269"/>
      <c r="G172" s="269"/>
      <c r="H172" s="269"/>
      <c r="I172" s="269"/>
      <c r="J172" s="270">
        <v>3.68</v>
      </c>
      <c r="K172" s="269"/>
      <c r="L172" s="270">
        <v>0.22</v>
      </c>
      <c r="M172" s="271">
        <v>6.14</v>
      </c>
      <c r="N172" s="272">
        <v>1</v>
      </c>
    </row>
    <row r="173" spans="1:14" x14ac:dyDescent="0.2">
      <c r="A173" s="267"/>
      <c r="B173" s="266"/>
      <c r="C173" s="692" t="s">
        <v>462</v>
      </c>
      <c r="D173" s="692"/>
      <c r="E173" s="692"/>
      <c r="F173" s="269" t="s">
        <v>594</v>
      </c>
      <c r="G173" s="271">
        <v>15.12</v>
      </c>
      <c r="H173" s="271">
        <v>1.38</v>
      </c>
      <c r="I173" s="286">
        <v>1.2519359999999999</v>
      </c>
      <c r="J173" s="270"/>
      <c r="K173" s="269"/>
      <c r="L173" s="270"/>
      <c r="M173" s="269"/>
      <c r="N173" s="272"/>
    </row>
    <row r="174" spans="1:14" x14ac:dyDescent="0.2">
      <c r="A174" s="267"/>
      <c r="B174" s="266"/>
      <c r="C174" s="696" t="s">
        <v>463</v>
      </c>
      <c r="D174" s="696"/>
      <c r="E174" s="696"/>
      <c r="F174" s="274"/>
      <c r="G174" s="274"/>
      <c r="H174" s="274"/>
      <c r="I174" s="274"/>
      <c r="J174" s="275">
        <v>187.54</v>
      </c>
      <c r="K174" s="274"/>
      <c r="L174" s="275">
        <v>15.44</v>
      </c>
      <c r="M174" s="274"/>
      <c r="N174" s="276"/>
    </row>
    <row r="175" spans="1:14" x14ac:dyDescent="0.2">
      <c r="A175" s="267"/>
      <c r="B175" s="266"/>
      <c r="C175" s="692" t="s">
        <v>464</v>
      </c>
      <c r="D175" s="692"/>
      <c r="E175" s="692"/>
      <c r="F175" s="269"/>
      <c r="G175" s="269"/>
      <c r="H175" s="269"/>
      <c r="I175" s="269"/>
      <c r="J175" s="270"/>
      <c r="K175" s="269"/>
      <c r="L175" s="270">
        <v>15.22</v>
      </c>
      <c r="M175" s="269"/>
      <c r="N175" s="272">
        <v>310</v>
      </c>
    </row>
    <row r="176" spans="1:14" ht="78.75" x14ac:dyDescent="0.2">
      <c r="A176" s="267"/>
      <c r="B176" s="266" t="s">
        <v>630</v>
      </c>
      <c r="C176" s="692" t="s">
        <v>473</v>
      </c>
      <c r="D176" s="692"/>
      <c r="E176" s="692"/>
      <c r="F176" s="269" t="s">
        <v>596</v>
      </c>
      <c r="G176" s="277">
        <v>97</v>
      </c>
      <c r="H176" s="269"/>
      <c r="I176" s="277">
        <v>97</v>
      </c>
      <c r="J176" s="270"/>
      <c r="K176" s="269"/>
      <c r="L176" s="270">
        <v>14.76</v>
      </c>
      <c r="M176" s="269"/>
      <c r="N176" s="272">
        <v>301</v>
      </c>
    </row>
    <row r="177" spans="1:14" ht="78.75" x14ac:dyDescent="0.2">
      <c r="A177" s="267"/>
      <c r="B177" s="266" t="s">
        <v>631</v>
      </c>
      <c r="C177" s="692" t="s">
        <v>474</v>
      </c>
      <c r="D177" s="692"/>
      <c r="E177" s="692"/>
      <c r="F177" s="269" t="s">
        <v>596</v>
      </c>
      <c r="G177" s="277">
        <v>51</v>
      </c>
      <c r="H177" s="269"/>
      <c r="I177" s="277">
        <v>51</v>
      </c>
      <c r="J177" s="270"/>
      <c r="K177" s="269"/>
      <c r="L177" s="270">
        <v>7.76</v>
      </c>
      <c r="M177" s="269"/>
      <c r="N177" s="272">
        <v>158</v>
      </c>
    </row>
    <row r="178" spans="1:14" x14ac:dyDescent="0.2">
      <c r="A178" s="278"/>
      <c r="B178" s="279"/>
      <c r="C178" s="694" t="s">
        <v>465</v>
      </c>
      <c r="D178" s="694"/>
      <c r="E178" s="694"/>
      <c r="F178" s="260"/>
      <c r="G178" s="260"/>
      <c r="H178" s="260"/>
      <c r="I178" s="260"/>
      <c r="J178" s="262"/>
      <c r="K178" s="260"/>
      <c r="L178" s="262">
        <v>37.96</v>
      </c>
      <c r="M178" s="274"/>
      <c r="N178" s="263">
        <v>770</v>
      </c>
    </row>
    <row r="179" spans="1:14" ht="22.5" x14ac:dyDescent="0.2">
      <c r="A179" s="258">
        <v>14</v>
      </c>
      <c r="B179" s="259" t="s">
        <v>632</v>
      </c>
      <c r="C179" s="694" t="s">
        <v>477</v>
      </c>
      <c r="D179" s="694"/>
      <c r="E179" s="694"/>
      <c r="F179" s="260" t="s">
        <v>633</v>
      </c>
      <c r="G179" s="260"/>
      <c r="H179" s="260"/>
      <c r="I179" s="261">
        <v>2</v>
      </c>
      <c r="J179" s="262"/>
      <c r="K179" s="260"/>
      <c r="L179" s="262"/>
      <c r="M179" s="260"/>
      <c r="N179" s="263"/>
    </row>
    <row r="180" spans="1:14" ht="56.25" x14ac:dyDescent="0.2">
      <c r="A180" s="265"/>
      <c r="B180" s="266" t="s">
        <v>592</v>
      </c>
      <c r="C180" s="692" t="s">
        <v>459</v>
      </c>
      <c r="D180" s="692"/>
      <c r="E180" s="692"/>
      <c r="F180" s="692"/>
      <c r="G180" s="692"/>
      <c r="H180" s="692"/>
      <c r="I180" s="692"/>
      <c r="J180" s="692"/>
      <c r="K180" s="692"/>
      <c r="L180" s="692"/>
      <c r="M180" s="692"/>
      <c r="N180" s="695"/>
    </row>
    <row r="181" spans="1:14" ht="56.25" x14ac:dyDescent="0.2">
      <c r="A181" s="265"/>
      <c r="B181" s="266" t="s">
        <v>593</v>
      </c>
      <c r="C181" s="692" t="s">
        <v>460</v>
      </c>
      <c r="D181" s="692"/>
      <c r="E181" s="692"/>
      <c r="F181" s="692"/>
      <c r="G181" s="692"/>
      <c r="H181" s="692"/>
      <c r="I181" s="692"/>
      <c r="J181" s="692"/>
      <c r="K181" s="692"/>
      <c r="L181" s="692"/>
      <c r="M181" s="692"/>
      <c r="N181" s="695"/>
    </row>
    <row r="182" spans="1:14" x14ac:dyDescent="0.2">
      <c r="A182" s="267"/>
      <c r="B182" s="268">
        <v>1</v>
      </c>
      <c r="C182" s="692" t="s">
        <v>461</v>
      </c>
      <c r="D182" s="692"/>
      <c r="E182" s="692"/>
      <c r="F182" s="269"/>
      <c r="G182" s="269"/>
      <c r="H182" s="269"/>
      <c r="I182" s="269"/>
      <c r="J182" s="270">
        <v>102.9</v>
      </c>
      <c r="K182" s="271">
        <v>1.38</v>
      </c>
      <c r="L182" s="270">
        <v>284</v>
      </c>
      <c r="M182" s="271">
        <v>20.34</v>
      </c>
      <c r="N182" s="272">
        <v>5777</v>
      </c>
    </row>
    <row r="183" spans="1:14" x14ac:dyDescent="0.2">
      <c r="A183" s="267"/>
      <c r="B183" s="268">
        <v>2</v>
      </c>
      <c r="C183" s="692" t="s">
        <v>466</v>
      </c>
      <c r="D183" s="692"/>
      <c r="E183" s="692"/>
      <c r="F183" s="269"/>
      <c r="G183" s="269"/>
      <c r="H183" s="269"/>
      <c r="I183" s="269"/>
      <c r="J183" s="270">
        <v>111.87</v>
      </c>
      <c r="K183" s="271">
        <v>1.38</v>
      </c>
      <c r="L183" s="270">
        <v>308.76</v>
      </c>
      <c r="M183" s="271">
        <v>8.7799999999999994</v>
      </c>
      <c r="N183" s="272">
        <v>2711</v>
      </c>
    </row>
    <row r="184" spans="1:14" x14ac:dyDescent="0.2">
      <c r="A184" s="267"/>
      <c r="B184" s="268">
        <v>3</v>
      </c>
      <c r="C184" s="692" t="s">
        <v>467</v>
      </c>
      <c r="D184" s="692"/>
      <c r="E184" s="692"/>
      <c r="F184" s="269"/>
      <c r="G184" s="269"/>
      <c r="H184" s="269"/>
      <c r="I184" s="269"/>
      <c r="J184" s="270">
        <v>10.78</v>
      </c>
      <c r="K184" s="271">
        <v>1.38</v>
      </c>
      <c r="L184" s="270">
        <v>29.75</v>
      </c>
      <c r="M184" s="271">
        <v>20.34</v>
      </c>
      <c r="N184" s="272">
        <v>605</v>
      </c>
    </row>
    <row r="185" spans="1:14" x14ac:dyDescent="0.2">
      <c r="A185" s="267"/>
      <c r="B185" s="268">
        <v>4</v>
      </c>
      <c r="C185" s="692" t="s">
        <v>468</v>
      </c>
      <c r="D185" s="692"/>
      <c r="E185" s="692"/>
      <c r="F185" s="269"/>
      <c r="G185" s="269"/>
      <c r="H185" s="269"/>
      <c r="I185" s="269"/>
      <c r="J185" s="270">
        <v>2.75</v>
      </c>
      <c r="K185" s="269"/>
      <c r="L185" s="270">
        <v>5.5</v>
      </c>
      <c r="M185" s="271">
        <v>6.14</v>
      </c>
      <c r="N185" s="272">
        <v>34</v>
      </c>
    </row>
    <row r="186" spans="1:14" x14ac:dyDescent="0.2">
      <c r="A186" s="267"/>
      <c r="B186" s="266"/>
      <c r="C186" s="692" t="s">
        <v>462</v>
      </c>
      <c r="D186" s="692"/>
      <c r="E186" s="692"/>
      <c r="F186" s="269" t="s">
        <v>594</v>
      </c>
      <c r="G186" s="271">
        <v>8.09</v>
      </c>
      <c r="H186" s="271">
        <v>1.38</v>
      </c>
      <c r="I186" s="273">
        <v>22.328399999999998</v>
      </c>
      <c r="J186" s="270"/>
      <c r="K186" s="269"/>
      <c r="L186" s="270"/>
      <c r="M186" s="269"/>
      <c r="N186" s="272"/>
    </row>
    <row r="187" spans="1:14" x14ac:dyDescent="0.2">
      <c r="A187" s="267"/>
      <c r="B187" s="266"/>
      <c r="C187" s="692" t="s">
        <v>469</v>
      </c>
      <c r="D187" s="692"/>
      <c r="E187" s="692"/>
      <c r="F187" s="269" t="s">
        <v>594</v>
      </c>
      <c r="G187" s="271">
        <v>0.66</v>
      </c>
      <c r="H187" s="271">
        <v>1.38</v>
      </c>
      <c r="I187" s="273">
        <v>1.8216000000000001</v>
      </c>
      <c r="J187" s="270"/>
      <c r="K187" s="269"/>
      <c r="L187" s="270"/>
      <c r="M187" s="269"/>
      <c r="N187" s="272"/>
    </row>
    <row r="188" spans="1:14" x14ac:dyDescent="0.2">
      <c r="A188" s="267"/>
      <c r="B188" s="266"/>
      <c r="C188" s="696" t="s">
        <v>463</v>
      </c>
      <c r="D188" s="696"/>
      <c r="E188" s="696"/>
      <c r="F188" s="274"/>
      <c r="G188" s="274"/>
      <c r="H188" s="274"/>
      <c r="I188" s="274"/>
      <c r="J188" s="275">
        <v>217.52</v>
      </c>
      <c r="K188" s="274"/>
      <c r="L188" s="275">
        <v>598.26</v>
      </c>
      <c r="M188" s="274"/>
      <c r="N188" s="276"/>
    </row>
    <row r="189" spans="1:14" x14ac:dyDescent="0.2">
      <c r="A189" s="267"/>
      <c r="B189" s="266"/>
      <c r="C189" s="692" t="s">
        <v>464</v>
      </c>
      <c r="D189" s="692"/>
      <c r="E189" s="692"/>
      <c r="F189" s="269"/>
      <c r="G189" s="269"/>
      <c r="H189" s="269"/>
      <c r="I189" s="269"/>
      <c r="J189" s="270"/>
      <c r="K189" s="269"/>
      <c r="L189" s="270">
        <v>313.75</v>
      </c>
      <c r="M189" s="269"/>
      <c r="N189" s="272">
        <v>6382</v>
      </c>
    </row>
    <row r="190" spans="1:14" ht="67.5" x14ac:dyDescent="0.2">
      <c r="A190" s="267"/>
      <c r="B190" s="266" t="s">
        <v>595</v>
      </c>
      <c r="C190" s="692" t="s">
        <v>471</v>
      </c>
      <c r="D190" s="692"/>
      <c r="E190" s="692"/>
      <c r="F190" s="269" t="s">
        <v>596</v>
      </c>
      <c r="G190" s="277">
        <v>103</v>
      </c>
      <c r="H190" s="269"/>
      <c r="I190" s="277">
        <v>103</v>
      </c>
      <c r="J190" s="270"/>
      <c r="K190" s="269"/>
      <c r="L190" s="270">
        <v>323.16000000000003</v>
      </c>
      <c r="M190" s="269"/>
      <c r="N190" s="272">
        <v>6573</v>
      </c>
    </row>
    <row r="191" spans="1:14" ht="67.5" x14ac:dyDescent="0.2">
      <c r="A191" s="267"/>
      <c r="B191" s="266" t="s">
        <v>597</v>
      </c>
      <c r="C191" s="692" t="s">
        <v>472</v>
      </c>
      <c r="D191" s="692"/>
      <c r="E191" s="692"/>
      <c r="F191" s="269" t="s">
        <v>596</v>
      </c>
      <c r="G191" s="277">
        <v>60</v>
      </c>
      <c r="H191" s="269"/>
      <c r="I191" s="277">
        <v>60</v>
      </c>
      <c r="J191" s="270"/>
      <c r="K191" s="269"/>
      <c r="L191" s="270">
        <v>188.25</v>
      </c>
      <c r="M191" s="269"/>
      <c r="N191" s="272">
        <v>3829</v>
      </c>
    </row>
    <row r="192" spans="1:14" x14ac:dyDescent="0.2">
      <c r="A192" s="278"/>
      <c r="B192" s="279"/>
      <c r="C192" s="694" t="s">
        <v>465</v>
      </c>
      <c r="D192" s="694"/>
      <c r="E192" s="694"/>
      <c r="F192" s="260"/>
      <c r="G192" s="260"/>
      <c r="H192" s="260"/>
      <c r="I192" s="260"/>
      <c r="J192" s="262"/>
      <c r="K192" s="260"/>
      <c r="L192" s="262">
        <v>1109.67</v>
      </c>
      <c r="M192" s="274"/>
      <c r="N192" s="263">
        <v>18924</v>
      </c>
    </row>
    <row r="193" spans="1:14" ht="33.75" x14ac:dyDescent="0.2">
      <c r="A193" s="258">
        <v>15</v>
      </c>
      <c r="B193" s="259" t="s">
        <v>634</v>
      </c>
      <c r="C193" s="694" t="s">
        <v>477</v>
      </c>
      <c r="D193" s="694"/>
      <c r="E193" s="694"/>
      <c r="F193" s="260" t="s">
        <v>633</v>
      </c>
      <c r="G193" s="260"/>
      <c r="H193" s="260"/>
      <c r="I193" s="261">
        <v>1</v>
      </c>
      <c r="J193" s="262"/>
      <c r="K193" s="260"/>
      <c r="L193" s="262"/>
      <c r="M193" s="260"/>
      <c r="N193" s="263"/>
    </row>
    <row r="194" spans="1:14" ht="45" x14ac:dyDescent="0.2">
      <c r="A194" s="265"/>
      <c r="B194" s="266" t="s">
        <v>635</v>
      </c>
      <c r="C194" s="692" t="s">
        <v>636</v>
      </c>
      <c r="D194" s="692"/>
      <c r="E194" s="692"/>
      <c r="F194" s="692"/>
      <c r="G194" s="692"/>
      <c r="H194" s="692"/>
      <c r="I194" s="692"/>
      <c r="J194" s="692"/>
      <c r="K194" s="692"/>
      <c r="L194" s="692"/>
      <c r="M194" s="692"/>
      <c r="N194" s="695"/>
    </row>
    <row r="195" spans="1:14" ht="56.25" x14ac:dyDescent="0.2">
      <c r="A195" s="265"/>
      <c r="B195" s="266" t="s">
        <v>592</v>
      </c>
      <c r="C195" s="692" t="s">
        <v>459</v>
      </c>
      <c r="D195" s="692"/>
      <c r="E195" s="692"/>
      <c r="F195" s="692"/>
      <c r="G195" s="692"/>
      <c r="H195" s="692"/>
      <c r="I195" s="692"/>
      <c r="J195" s="692"/>
      <c r="K195" s="692"/>
      <c r="L195" s="692"/>
      <c r="M195" s="692"/>
      <c r="N195" s="695"/>
    </row>
    <row r="196" spans="1:14" ht="56.25" x14ac:dyDescent="0.2">
      <c r="A196" s="265"/>
      <c r="B196" s="266" t="s">
        <v>593</v>
      </c>
      <c r="C196" s="692" t="s">
        <v>460</v>
      </c>
      <c r="D196" s="692"/>
      <c r="E196" s="692"/>
      <c r="F196" s="692"/>
      <c r="G196" s="692"/>
      <c r="H196" s="692"/>
      <c r="I196" s="692"/>
      <c r="J196" s="692"/>
      <c r="K196" s="692"/>
      <c r="L196" s="692"/>
      <c r="M196" s="692"/>
      <c r="N196" s="695"/>
    </row>
    <row r="197" spans="1:14" x14ac:dyDescent="0.2">
      <c r="A197" s="267"/>
      <c r="B197" s="268">
        <v>1</v>
      </c>
      <c r="C197" s="692" t="s">
        <v>461</v>
      </c>
      <c r="D197" s="692"/>
      <c r="E197" s="692"/>
      <c r="F197" s="269"/>
      <c r="G197" s="269"/>
      <c r="H197" s="269"/>
      <c r="I197" s="269"/>
      <c r="J197" s="270">
        <v>102.9</v>
      </c>
      <c r="K197" s="281">
        <v>0.41399999999999998</v>
      </c>
      <c r="L197" s="270">
        <v>42.6</v>
      </c>
      <c r="M197" s="271">
        <v>20.34</v>
      </c>
      <c r="N197" s="272">
        <v>866</v>
      </c>
    </row>
    <row r="198" spans="1:14" x14ac:dyDescent="0.2">
      <c r="A198" s="267"/>
      <c r="B198" s="268">
        <v>2</v>
      </c>
      <c r="C198" s="692" t="s">
        <v>466</v>
      </c>
      <c r="D198" s="692"/>
      <c r="E198" s="692"/>
      <c r="F198" s="269"/>
      <c r="G198" s="269"/>
      <c r="H198" s="269"/>
      <c r="I198" s="269"/>
      <c r="J198" s="270">
        <v>111.87</v>
      </c>
      <c r="K198" s="281">
        <v>0.41399999999999998</v>
      </c>
      <c r="L198" s="270">
        <v>46.31</v>
      </c>
      <c r="M198" s="271">
        <v>8.7799999999999994</v>
      </c>
      <c r="N198" s="272">
        <v>407</v>
      </c>
    </row>
    <row r="199" spans="1:14" x14ac:dyDescent="0.2">
      <c r="A199" s="267"/>
      <c r="B199" s="268">
        <v>3</v>
      </c>
      <c r="C199" s="692" t="s">
        <v>467</v>
      </c>
      <c r="D199" s="692"/>
      <c r="E199" s="692"/>
      <c r="F199" s="269"/>
      <c r="G199" s="269"/>
      <c r="H199" s="269"/>
      <c r="I199" s="269"/>
      <c r="J199" s="270">
        <v>10.78</v>
      </c>
      <c r="K199" s="281">
        <v>0.41399999999999998</v>
      </c>
      <c r="L199" s="270">
        <v>4.46</v>
      </c>
      <c r="M199" s="271">
        <v>20.34</v>
      </c>
      <c r="N199" s="272">
        <v>91</v>
      </c>
    </row>
    <row r="200" spans="1:14" x14ac:dyDescent="0.2">
      <c r="A200" s="267"/>
      <c r="B200" s="268">
        <v>4</v>
      </c>
      <c r="C200" s="692" t="s">
        <v>468</v>
      </c>
      <c r="D200" s="692"/>
      <c r="E200" s="692"/>
      <c r="F200" s="269"/>
      <c r="G200" s="269"/>
      <c r="H200" s="269"/>
      <c r="I200" s="269"/>
      <c r="J200" s="270">
        <v>2.75</v>
      </c>
      <c r="K200" s="277">
        <v>0</v>
      </c>
      <c r="L200" s="270">
        <v>0</v>
      </c>
      <c r="M200" s="271">
        <v>6.14</v>
      </c>
      <c r="N200" s="272"/>
    </row>
    <row r="201" spans="1:14" x14ac:dyDescent="0.2">
      <c r="A201" s="267"/>
      <c r="B201" s="266"/>
      <c r="C201" s="692" t="s">
        <v>462</v>
      </c>
      <c r="D201" s="692"/>
      <c r="E201" s="692"/>
      <c r="F201" s="269" t="s">
        <v>594</v>
      </c>
      <c r="G201" s="271">
        <v>8.09</v>
      </c>
      <c r="H201" s="281">
        <v>0.41399999999999998</v>
      </c>
      <c r="I201" s="283">
        <v>3.3492600000000001</v>
      </c>
      <c r="J201" s="270"/>
      <c r="K201" s="269"/>
      <c r="L201" s="270"/>
      <c r="M201" s="269"/>
      <c r="N201" s="272"/>
    </row>
    <row r="202" spans="1:14" x14ac:dyDescent="0.2">
      <c r="A202" s="267"/>
      <c r="B202" s="266"/>
      <c r="C202" s="692" t="s">
        <v>469</v>
      </c>
      <c r="D202" s="692"/>
      <c r="E202" s="692"/>
      <c r="F202" s="269" t="s">
        <v>594</v>
      </c>
      <c r="G202" s="271">
        <v>0.66</v>
      </c>
      <c r="H202" s="281">
        <v>0.41399999999999998</v>
      </c>
      <c r="I202" s="283">
        <v>0.27323999999999998</v>
      </c>
      <c r="J202" s="270"/>
      <c r="K202" s="269"/>
      <c r="L202" s="270"/>
      <c r="M202" s="269"/>
      <c r="N202" s="272"/>
    </row>
    <row r="203" spans="1:14" x14ac:dyDescent="0.2">
      <c r="A203" s="267"/>
      <c r="B203" s="266"/>
      <c r="C203" s="696" t="s">
        <v>463</v>
      </c>
      <c r="D203" s="696"/>
      <c r="E203" s="696"/>
      <c r="F203" s="274"/>
      <c r="G203" s="274"/>
      <c r="H203" s="274"/>
      <c r="I203" s="274"/>
      <c r="J203" s="275">
        <v>217.52</v>
      </c>
      <c r="K203" s="274"/>
      <c r="L203" s="275">
        <v>88.91</v>
      </c>
      <c r="M203" s="274"/>
      <c r="N203" s="276"/>
    </row>
    <row r="204" spans="1:14" x14ac:dyDescent="0.2">
      <c r="A204" s="267"/>
      <c r="B204" s="266"/>
      <c r="C204" s="692" t="s">
        <v>464</v>
      </c>
      <c r="D204" s="692"/>
      <c r="E204" s="692"/>
      <c r="F204" s="269"/>
      <c r="G204" s="269"/>
      <c r="H204" s="269"/>
      <c r="I204" s="269"/>
      <c r="J204" s="270"/>
      <c r="K204" s="269"/>
      <c r="L204" s="270">
        <v>47.06</v>
      </c>
      <c r="M204" s="269"/>
      <c r="N204" s="272">
        <v>957</v>
      </c>
    </row>
    <row r="205" spans="1:14" ht="67.5" x14ac:dyDescent="0.2">
      <c r="A205" s="267"/>
      <c r="B205" s="266" t="s">
        <v>595</v>
      </c>
      <c r="C205" s="692" t="s">
        <v>471</v>
      </c>
      <c r="D205" s="692"/>
      <c r="E205" s="692"/>
      <c r="F205" s="269" t="s">
        <v>596</v>
      </c>
      <c r="G205" s="277">
        <v>103</v>
      </c>
      <c r="H205" s="269"/>
      <c r="I205" s="277">
        <v>103</v>
      </c>
      <c r="J205" s="270"/>
      <c r="K205" s="269"/>
      <c r="L205" s="270">
        <v>48.47</v>
      </c>
      <c r="M205" s="269"/>
      <c r="N205" s="272">
        <v>986</v>
      </c>
    </row>
    <row r="206" spans="1:14" ht="67.5" x14ac:dyDescent="0.2">
      <c r="A206" s="267"/>
      <c r="B206" s="266" t="s">
        <v>597</v>
      </c>
      <c r="C206" s="692" t="s">
        <v>472</v>
      </c>
      <c r="D206" s="692"/>
      <c r="E206" s="692"/>
      <c r="F206" s="269" t="s">
        <v>596</v>
      </c>
      <c r="G206" s="277">
        <v>60</v>
      </c>
      <c r="H206" s="269"/>
      <c r="I206" s="277">
        <v>60</v>
      </c>
      <c r="J206" s="270"/>
      <c r="K206" s="269"/>
      <c r="L206" s="270">
        <v>28.24</v>
      </c>
      <c r="M206" s="269"/>
      <c r="N206" s="272">
        <v>574</v>
      </c>
    </row>
    <row r="207" spans="1:14" x14ac:dyDescent="0.2">
      <c r="A207" s="278"/>
      <c r="B207" s="279"/>
      <c r="C207" s="694" t="s">
        <v>465</v>
      </c>
      <c r="D207" s="694"/>
      <c r="E207" s="694"/>
      <c r="F207" s="260"/>
      <c r="G207" s="260"/>
      <c r="H207" s="260"/>
      <c r="I207" s="260"/>
      <c r="J207" s="262"/>
      <c r="K207" s="260"/>
      <c r="L207" s="262">
        <v>165.62</v>
      </c>
      <c r="M207" s="274"/>
      <c r="N207" s="263">
        <v>2833</v>
      </c>
    </row>
    <row r="208" spans="1:14" x14ac:dyDescent="0.2">
      <c r="A208" s="700" t="s">
        <v>483</v>
      </c>
      <c r="B208" s="701"/>
      <c r="C208" s="701"/>
      <c r="D208" s="701"/>
      <c r="E208" s="701"/>
      <c r="F208" s="701"/>
      <c r="G208" s="701"/>
      <c r="H208" s="701"/>
      <c r="I208" s="701"/>
      <c r="J208" s="701"/>
      <c r="K208" s="701"/>
      <c r="L208" s="701"/>
      <c r="M208" s="701"/>
      <c r="N208" s="702"/>
    </row>
    <row r="209" spans="1:14" ht="22.5" x14ac:dyDescent="0.2">
      <c r="A209" s="258">
        <v>16</v>
      </c>
      <c r="B209" s="259" t="s">
        <v>637</v>
      </c>
      <c r="C209" s="694" t="s">
        <v>478</v>
      </c>
      <c r="D209" s="694"/>
      <c r="E209" s="694"/>
      <c r="F209" s="260" t="s">
        <v>638</v>
      </c>
      <c r="G209" s="260"/>
      <c r="H209" s="260"/>
      <c r="I209" s="287">
        <v>6.3E-2</v>
      </c>
      <c r="J209" s="262"/>
      <c r="K209" s="260"/>
      <c r="L209" s="262"/>
      <c r="M209" s="260"/>
      <c r="N209" s="263"/>
    </row>
    <row r="210" spans="1:14" x14ac:dyDescent="0.2">
      <c r="A210" s="264"/>
      <c r="B210" s="233"/>
      <c r="C210" s="692" t="s">
        <v>639</v>
      </c>
      <c r="D210" s="692"/>
      <c r="E210" s="692"/>
      <c r="F210" s="692"/>
      <c r="G210" s="692"/>
      <c r="H210" s="692"/>
      <c r="I210" s="692"/>
      <c r="J210" s="692"/>
      <c r="K210" s="692"/>
      <c r="L210" s="692"/>
      <c r="M210" s="692"/>
      <c r="N210" s="695"/>
    </row>
    <row r="211" spans="1:14" ht="56.25" x14ac:dyDescent="0.2">
      <c r="A211" s="265"/>
      <c r="B211" s="266" t="s">
        <v>592</v>
      </c>
      <c r="C211" s="692" t="s">
        <v>459</v>
      </c>
      <c r="D211" s="692"/>
      <c r="E211" s="692"/>
      <c r="F211" s="692"/>
      <c r="G211" s="692"/>
      <c r="H211" s="692"/>
      <c r="I211" s="692"/>
      <c r="J211" s="692"/>
      <c r="K211" s="692"/>
      <c r="L211" s="692"/>
      <c r="M211" s="692"/>
      <c r="N211" s="695"/>
    </row>
    <row r="212" spans="1:14" ht="56.25" x14ac:dyDescent="0.2">
      <c r="A212" s="265"/>
      <c r="B212" s="266" t="s">
        <v>593</v>
      </c>
      <c r="C212" s="692" t="s">
        <v>460</v>
      </c>
      <c r="D212" s="692"/>
      <c r="E212" s="692"/>
      <c r="F212" s="692"/>
      <c r="G212" s="692"/>
      <c r="H212" s="692"/>
      <c r="I212" s="692"/>
      <c r="J212" s="692"/>
      <c r="K212" s="692"/>
      <c r="L212" s="692"/>
      <c r="M212" s="692"/>
      <c r="N212" s="695"/>
    </row>
    <row r="213" spans="1:14" x14ac:dyDescent="0.2">
      <c r="A213" s="267"/>
      <c r="B213" s="268">
        <v>1</v>
      </c>
      <c r="C213" s="692" t="s">
        <v>461</v>
      </c>
      <c r="D213" s="692"/>
      <c r="E213" s="692"/>
      <c r="F213" s="269"/>
      <c r="G213" s="269"/>
      <c r="H213" s="269"/>
      <c r="I213" s="269"/>
      <c r="J213" s="270">
        <v>1518.44</v>
      </c>
      <c r="K213" s="271">
        <v>1.38</v>
      </c>
      <c r="L213" s="270">
        <v>132.01</v>
      </c>
      <c r="M213" s="271">
        <v>20.34</v>
      </c>
      <c r="N213" s="272">
        <v>2685</v>
      </c>
    </row>
    <row r="214" spans="1:14" x14ac:dyDescent="0.2">
      <c r="A214" s="267"/>
      <c r="B214" s="266"/>
      <c r="C214" s="692" t="s">
        <v>462</v>
      </c>
      <c r="D214" s="692"/>
      <c r="E214" s="692"/>
      <c r="F214" s="269" t="s">
        <v>594</v>
      </c>
      <c r="G214" s="277">
        <v>154</v>
      </c>
      <c r="H214" s="271">
        <v>1.38</v>
      </c>
      <c r="I214" s="283">
        <v>13.38876</v>
      </c>
      <c r="J214" s="270"/>
      <c r="K214" s="269"/>
      <c r="L214" s="270"/>
      <c r="M214" s="269"/>
      <c r="N214" s="272"/>
    </row>
    <row r="215" spans="1:14" x14ac:dyDescent="0.2">
      <c r="A215" s="267"/>
      <c r="B215" s="266"/>
      <c r="C215" s="696" t="s">
        <v>463</v>
      </c>
      <c r="D215" s="696"/>
      <c r="E215" s="696"/>
      <c r="F215" s="274"/>
      <c r="G215" s="274"/>
      <c r="H215" s="274"/>
      <c r="I215" s="274"/>
      <c r="J215" s="275">
        <v>1518.44</v>
      </c>
      <c r="K215" s="274"/>
      <c r="L215" s="275">
        <v>132.01</v>
      </c>
      <c r="M215" s="274"/>
      <c r="N215" s="276"/>
    </row>
    <row r="216" spans="1:14" x14ac:dyDescent="0.2">
      <c r="A216" s="267"/>
      <c r="B216" s="266"/>
      <c r="C216" s="692" t="s">
        <v>464</v>
      </c>
      <c r="D216" s="692"/>
      <c r="E216" s="692"/>
      <c r="F216" s="269"/>
      <c r="G216" s="269"/>
      <c r="H216" s="269"/>
      <c r="I216" s="269"/>
      <c r="J216" s="270"/>
      <c r="K216" s="269"/>
      <c r="L216" s="270">
        <v>132.01</v>
      </c>
      <c r="M216" s="269"/>
      <c r="N216" s="272">
        <v>2685</v>
      </c>
    </row>
    <row r="217" spans="1:14" ht="67.5" x14ac:dyDescent="0.2">
      <c r="A217" s="267"/>
      <c r="B217" s="266" t="s">
        <v>640</v>
      </c>
      <c r="C217" s="692" t="s">
        <v>479</v>
      </c>
      <c r="D217" s="692"/>
      <c r="E217" s="692"/>
      <c r="F217" s="269" t="s">
        <v>596</v>
      </c>
      <c r="G217" s="277">
        <v>89</v>
      </c>
      <c r="H217" s="269"/>
      <c r="I217" s="277">
        <v>89</v>
      </c>
      <c r="J217" s="270"/>
      <c r="K217" s="269"/>
      <c r="L217" s="270">
        <v>117.49</v>
      </c>
      <c r="M217" s="269"/>
      <c r="N217" s="272">
        <v>2390</v>
      </c>
    </row>
    <row r="218" spans="1:14" ht="67.5" x14ac:dyDescent="0.2">
      <c r="A218" s="267"/>
      <c r="B218" s="266" t="s">
        <v>641</v>
      </c>
      <c r="C218" s="692" t="s">
        <v>480</v>
      </c>
      <c r="D218" s="692"/>
      <c r="E218" s="692"/>
      <c r="F218" s="269" t="s">
        <v>596</v>
      </c>
      <c r="G218" s="277">
        <v>40</v>
      </c>
      <c r="H218" s="269"/>
      <c r="I218" s="277">
        <v>40</v>
      </c>
      <c r="J218" s="270"/>
      <c r="K218" s="269"/>
      <c r="L218" s="270">
        <v>52.8</v>
      </c>
      <c r="M218" s="269"/>
      <c r="N218" s="272">
        <v>1074</v>
      </c>
    </row>
    <row r="219" spans="1:14" x14ac:dyDescent="0.2">
      <c r="A219" s="278"/>
      <c r="B219" s="279"/>
      <c r="C219" s="694" t="s">
        <v>465</v>
      </c>
      <c r="D219" s="694"/>
      <c r="E219" s="694"/>
      <c r="F219" s="260"/>
      <c r="G219" s="260"/>
      <c r="H219" s="260"/>
      <c r="I219" s="260"/>
      <c r="J219" s="262"/>
      <c r="K219" s="260"/>
      <c r="L219" s="262">
        <v>302.3</v>
      </c>
      <c r="M219" s="274"/>
      <c r="N219" s="263">
        <v>6149</v>
      </c>
    </row>
    <row r="220" spans="1:14" ht="33.75" x14ac:dyDescent="0.2">
      <c r="A220" s="258">
        <v>17</v>
      </c>
      <c r="B220" s="259" t="s">
        <v>610</v>
      </c>
      <c r="C220" s="694" t="s">
        <v>484</v>
      </c>
      <c r="D220" s="694"/>
      <c r="E220" s="694"/>
      <c r="F220" s="260" t="s">
        <v>611</v>
      </c>
      <c r="G220" s="260"/>
      <c r="H220" s="260"/>
      <c r="I220" s="261">
        <v>3</v>
      </c>
      <c r="J220" s="262"/>
      <c r="K220" s="260"/>
      <c r="L220" s="262"/>
      <c r="M220" s="260"/>
      <c r="N220" s="263"/>
    </row>
    <row r="221" spans="1:14" ht="56.25" x14ac:dyDescent="0.2">
      <c r="A221" s="265"/>
      <c r="B221" s="266" t="s">
        <v>592</v>
      </c>
      <c r="C221" s="692" t="s">
        <v>459</v>
      </c>
      <c r="D221" s="692"/>
      <c r="E221" s="692"/>
      <c r="F221" s="692"/>
      <c r="G221" s="692"/>
      <c r="H221" s="692"/>
      <c r="I221" s="692"/>
      <c r="J221" s="692"/>
      <c r="K221" s="692"/>
      <c r="L221" s="692"/>
      <c r="M221" s="692"/>
      <c r="N221" s="695"/>
    </row>
    <row r="222" spans="1:14" ht="56.25" x14ac:dyDescent="0.2">
      <c r="A222" s="265"/>
      <c r="B222" s="266" t="s">
        <v>593</v>
      </c>
      <c r="C222" s="692" t="s">
        <v>460</v>
      </c>
      <c r="D222" s="692"/>
      <c r="E222" s="692"/>
      <c r="F222" s="692"/>
      <c r="G222" s="692"/>
      <c r="H222" s="692"/>
      <c r="I222" s="692"/>
      <c r="J222" s="692"/>
      <c r="K222" s="692"/>
      <c r="L222" s="692"/>
      <c r="M222" s="692"/>
      <c r="N222" s="695"/>
    </row>
    <row r="223" spans="1:14" x14ac:dyDescent="0.2">
      <c r="A223" s="267"/>
      <c r="B223" s="268">
        <v>1</v>
      </c>
      <c r="C223" s="692" t="s">
        <v>461</v>
      </c>
      <c r="D223" s="692"/>
      <c r="E223" s="692"/>
      <c r="F223" s="269"/>
      <c r="G223" s="269"/>
      <c r="H223" s="269"/>
      <c r="I223" s="269"/>
      <c r="J223" s="270">
        <v>7.27</v>
      </c>
      <c r="K223" s="271">
        <v>1.38</v>
      </c>
      <c r="L223" s="270">
        <v>30.1</v>
      </c>
      <c r="M223" s="271">
        <v>20.34</v>
      </c>
      <c r="N223" s="272">
        <v>612</v>
      </c>
    </row>
    <row r="224" spans="1:14" x14ac:dyDescent="0.2">
      <c r="A224" s="267"/>
      <c r="B224" s="268">
        <v>2</v>
      </c>
      <c r="C224" s="692" t="s">
        <v>466</v>
      </c>
      <c r="D224" s="692"/>
      <c r="E224" s="692"/>
      <c r="F224" s="269"/>
      <c r="G224" s="269"/>
      <c r="H224" s="269"/>
      <c r="I224" s="269"/>
      <c r="J224" s="270">
        <v>2.62</v>
      </c>
      <c r="K224" s="271">
        <v>1.38</v>
      </c>
      <c r="L224" s="270">
        <v>10.85</v>
      </c>
      <c r="M224" s="271">
        <v>8.7799999999999994</v>
      </c>
      <c r="N224" s="272">
        <v>95</v>
      </c>
    </row>
    <row r="225" spans="1:14" x14ac:dyDescent="0.2">
      <c r="A225" s="267"/>
      <c r="B225" s="268">
        <v>4</v>
      </c>
      <c r="C225" s="692" t="s">
        <v>468</v>
      </c>
      <c r="D225" s="692"/>
      <c r="E225" s="692"/>
      <c r="F225" s="269"/>
      <c r="G225" s="269"/>
      <c r="H225" s="269"/>
      <c r="I225" s="269"/>
      <c r="J225" s="270">
        <v>36.69</v>
      </c>
      <c r="K225" s="269"/>
      <c r="L225" s="270">
        <v>1.08</v>
      </c>
      <c r="M225" s="271">
        <v>6.14</v>
      </c>
      <c r="N225" s="272">
        <v>7</v>
      </c>
    </row>
    <row r="226" spans="1:14" x14ac:dyDescent="0.2">
      <c r="A226" s="267"/>
      <c r="B226" s="266"/>
      <c r="C226" s="692" t="s">
        <v>462</v>
      </c>
      <c r="D226" s="692"/>
      <c r="E226" s="692"/>
      <c r="F226" s="269" t="s">
        <v>594</v>
      </c>
      <c r="G226" s="271">
        <v>0.68</v>
      </c>
      <c r="H226" s="271">
        <v>1.38</v>
      </c>
      <c r="I226" s="273">
        <v>2.8151999999999999</v>
      </c>
      <c r="J226" s="270"/>
      <c r="K226" s="269"/>
      <c r="L226" s="270"/>
      <c r="M226" s="269"/>
      <c r="N226" s="272"/>
    </row>
    <row r="227" spans="1:14" x14ac:dyDescent="0.2">
      <c r="A227" s="267"/>
      <c r="B227" s="266"/>
      <c r="C227" s="696" t="s">
        <v>463</v>
      </c>
      <c r="D227" s="696"/>
      <c r="E227" s="696"/>
      <c r="F227" s="274"/>
      <c r="G227" s="274"/>
      <c r="H227" s="274"/>
      <c r="I227" s="274"/>
      <c r="J227" s="275">
        <v>10.25</v>
      </c>
      <c r="K227" s="274"/>
      <c r="L227" s="275">
        <v>42.03</v>
      </c>
      <c r="M227" s="274"/>
      <c r="N227" s="276"/>
    </row>
    <row r="228" spans="1:14" x14ac:dyDescent="0.2">
      <c r="A228" s="267"/>
      <c r="B228" s="266"/>
      <c r="C228" s="692" t="s">
        <v>464</v>
      </c>
      <c r="D228" s="692"/>
      <c r="E228" s="692"/>
      <c r="F228" s="269"/>
      <c r="G228" s="269"/>
      <c r="H228" s="269"/>
      <c r="I228" s="269"/>
      <c r="J228" s="270"/>
      <c r="K228" s="269"/>
      <c r="L228" s="270">
        <v>30.1</v>
      </c>
      <c r="M228" s="269"/>
      <c r="N228" s="272">
        <v>612</v>
      </c>
    </row>
    <row r="229" spans="1:14" ht="67.5" x14ac:dyDescent="0.2">
      <c r="A229" s="267"/>
      <c r="B229" s="266" t="s">
        <v>595</v>
      </c>
      <c r="C229" s="692" t="s">
        <v>471</v>
      </c>
      <c r="D229" s="692"/>
      <c r="E229" s="692"/>
      <c r="F229" s="269" t="s">
        <v>596</v>
      </c>
      <c r="G229" s="277">
        <v>103</v>
      </c>
      <c r="H229" s="269"/>
      <c r="I229" s="277">
        <v>103</v>
      </c>
      <c r="J229" s="270"/>
      <c r="K229" s="269"/>
      <c r="L229" s="270">
        <v>31</v>
      </c>
      <c r="M229" s="269"/>
      <c r="N229" s="272">
        <v>630</v>
      </c>
    </row>
    <row r="230" spans="1:14" ht="67.5" x14ac:dyDescent="0.2">
      <c r="A230" s="267"/>
      <c r="B230" s="266" t="s">
        <v>597</v>
      </c>
      <c r="C230" s="692" t="s">
        <v>472</v>
      </c>
      <c r="D230" s="692"/>
      <c r="E230" s="692"/>
      <c r="F230" s="269" t="s">
        <v>596</v>
      </c>
      <c r="G230" s="277">
        <v>60</v>
      </c>
      <c r="H230" s="269"/>
      <c r="I230" s="277">
        <v>60</v>
      </c>
      <c r="J230" s="270"/>
      <c r="K230" s="269"/>
      <c r="L230" s="270">
        <v>18.059999999999999</v>
      </c>
      <c r="M230" s="269"/>
      <c r="N230" s="272">
        <v>367</v>
      </c>
    </row>
    <row r="231" spans="1:14" x14ac:dyDescent="0.2">
      <c r="A231" s="278"/>
      <c r="B231" s="279"/>
      <c r="C231" s="694" t="s">
        <v>465</v>
      </c>
      <c r="D231" s="694"/>
      <c r="E231" s="694"/>
      <c r="F231" s="260"/>
      <c r="G231" s="260"/>
      <c r="H231" s="260"/>
      <c r="I231" s="260"/>
      <c r="J231" s="262"/>
      <c r="K231" s="260"/>
      <c r="L231" s="262">
        <v>91.09</v>
      </c>
      <c r="M231" s="274"/>
      <c r="N231" s="263">
        <v>1711</v>
      </c>
    </row>
    <row r="232" spans="1:14" ht="33.75" x14ac:dyDescent="0.2">
      <c r="A232" s="258">
        <v>18</v>
      </c>
      <c r="B232" s="259" t="s">
        <v>642</v>
      </c>
      <c r="C232" s="694" t="s">
        <v>481</v>
      </c>
      <c r="D232" s="694"/>
      <c r="E232" s="694"/>
      <c r="F232" s="260" t="s">
        <v>643</v>
      </c>
      <c r="G232" s="260"/>
      <c r="H232" s="260"/>
      <c r="I232" s="261">
        <v>3</v>
      </c>
      <c r="J232" s="262"/>
      <c r="K232" s="260"/>
      <c r="L232" s="262"/>
      <c r="M232" s="260"/>
      <c r="N232" s="263"/>
    </row>
    <row r="233" spans="1:14" x14ac:dyDescent="0.2">
      <c r="A233" s="264"/>
      <c r="B233" s="233"/>
      <c r="C233" s="692" t="s">
        <v>644</v>
      </c>
      <c r="D233" s="692"/>
      <c r="E233" s="692"/>
      <c r="F233" s="692"/>
      <c r="G233" s="692"/>
      <c r="H233" s="692"/>
      <c r="I233" s="692"/>
      <c r="J233" s="692"/>
      <c r="K233" s="692"/>
      <c r="L233" s="692"/>
      <c r="M233" s="692"/>
      <c r="N233" s="695"/>
    </row>
    <row r="234" spans="1:14" ht="56.25" x14ac:dyDescent="0.2">
      <c r="A234" s="265"/>
      <c r="B234" s="266" t="s">
        <v>592</v>
      </c>
      <c r="C234" s="692" t="s">
        <v>459</v>
      </c>
      <c r="D234" s="692"/>
      <c r="E234" s="692"/>
      <c r="F234" s="692"/>
      <c r="G234" s="692"/>
      <c r="H234" s="692"/>
      <c r="I234" s="692"/>
      <c r="J234" s="692"/>
      <c r="K234" s="692"/>
      <c r="L234" s="692"/>
      <c r="M234" s="692"/>
      <c r="N234" s="695"/>
    </row>
    <row r="235" spans="1:14" ht="56.25" x14ac:dyDescent="0.2">
      <c r="A235" s="265"/>
      <c r="B235" s="266" t="s">
        <v>593</v>
      </c>
      <c r="C235" s="692" t="s">
        <v>460</v>
      </c>
      <c r="D235" s="692"/>
      <c r="E235" s="692"/>
      <c r="F235" s="692"/>
      <c r="G235" s="692"/>
      <c r="H235" s="692"/>
      <c r="I235" s="692"/>
      <c r="J235" s="692"/>
      <c r="K235" s="692"/>
      <c r="L235" s="692"/>
      <c r="M235" s="692"/>
      <c r="N235" s="695"/>
    </row>
    <row r="236" spans="1:14" x14ac:dyDescent="0.2">
      <c r="A236" s="267"/>
      <c r="B236" s="268">
        <v>1</v>
      </c>
      <c r="C236" s="692" t="s">
        <v>461</v>
      </c>
      <c r="D236" s="692"/>
      <c r="E236" s="692"/>
      <c r="F236" s="269"/>
      <c r="G236" s="269"/>
      <c r="H236" s="269"/>
      <c r="I236" s="269"/>
      <c r="J236" s="270">
        <v>19.239999999999998</v>
      </c>
      <c r="K236" s="271">
        <v>1.38</v>
      </c>
      <c r="L236" s="270">
        <v>79.650000000000006</v>
      </c>
      <c r="M236" s="271">
        <v>20.34</v>
      </c>
      <c r="N236" s="272">
        <v>1620</v>
      </c>
    </row>
    <row r="237" spans="1:14" x14ac:dyDescent="0.2">
      <c r="A237" s="267"/>
      <c r="B237" s="268">
        <v>2</v>
      </c>
      <c r="C237" s="692" t="s">
        <v>466</v>
      </c>
      <c r="D237" s="692"/>
      <c r="E237" s="692"/>
      <c r="F237" s="269"/>
      <c r="G237" s="269"/>
      <c r="H237" s="269"/>
      <c r="I237" s="269"/>
      <c r="J237" s="270">
        <v>15.67</v>
      </c>
      <c r="K237" s="271">
        <v>1.38</v>
      </c>
      <c r="L237" s="270">
        <v>64.87</v>
      </c>
      <c r="M237" s="271">
        <v>8.7799999999999994</v>
      </c>
      <c r="N237" s="272">
        <v>570</v>
      </c>
    </row>
    <row r="238" spans="1:14" x14ac:dyDescent="0.2">
      <c r="A238" s="267"/>
      <c r="B238" s="268">
        <v>4</v>
      </c>
      <c r="C238" s="692" t="s">
        <v>468</v>
      </c>
      <c r="D238" s="692"/>
      <c r="E238" s="692"/>
      <c r="F238" s="269"/>
      <c r="G238" s="269"/>
      <c r="H238" s="269"/>
      <c r="I238" s="269"/>
      <c r="J238" s="270">
        <v>1.44</v>
      </c>
      <c r="K238" s="269"/>
      <c r="L238" s="270">
        <v>4.32</v>
      </c>
      <c r="M238" s="271">
        <v>6.14</v>
      </c>
      <c r="N238" s="272">
        <v>27</v>
      </c>
    </row>
    <row r="239" spans="1:14" x14ac:dyDescent="0.2">
      <c r="A239" s="267"/>
      <c r="B239" s="266"/>
      <c r="C239" s="692" t="s">
        <v>462</v>
      </c>
      <c r="D239" s="692"/>
      <c r="E239" s="692"/>
      <c r="F239" s="269" t="s">
        <v>594</v>
      </c>
      <c r="G239" s="280">
        <v>1.8</v>
      </c>
      <c r="H239" s="271">
        <v>1.38</v>
      </c>
      <c r="I239" s="281">
        <v>7.452</v>
      </c>
      <c r="J239" s="270"/>
      <c r="K239" s="269"/>
      <c r="L239" s="270"/>
      <c r="M239" s="269"/>
      <c r="N239" s="272"/>
    </row>
    <row r="240" spans="1:14" x14ac:dyDescent="0.2">
      <c r="A240" s="267"/>
      <c r="B240" s="266"/>
      <c r="C240" s="696" t="s">
        <v>463</v>
      </c>
      <c r="D240" s="696"/>
      <c r="E240" s="696"/>
      <c r="F240" s="274"/>
      <c r="G240" s="274"/>
      <c r="H240" s="274"/>
      <c r="I240" s="274"/>
      <c r="J240" s="275">
        <v>36.35</v>
      </c>
      <c r="K240" s="274"/>
      <c r="L240" s="275">
        <v>148.84</v>
      </c>
      <c r="M240" s="274"/>
      <c r="N240" s="276"/>
    </row>
    <row r="241" spans="1:14" x14ac:dyDescent="0.2">
      <c r="A241" s="267"/>
      <c r="B241" s="266"/>
      <c r="C241" s="692" t="s">
        <v>464</v>
      </c>
      <c r="D241" s="692"/>
      <c r="E241" s="692"/>
      <c r="F241" s="269"/>
      <c r="G241" s="269"/>
      <c r="H241" s="269"/>
      <c r="I241" s="269"/>
      <c r="J241" s="270"/>
      <c r="K241" s="269"/>
      <c r="L241" s="270">
        <v>79.650000000000006</v>
      </c>
      <c r="M241" s="269"/>
      <c r="N241" s="272">
        <v>1620</v>
      </c>
    </row>
    <row r="242" spans="1:14" ht="67.5" x14ac:dyDescent="0.2">
      <c r="A242" s="267"/>
      <c r="B242" s="266" t="s">
        <v>595</v>
      </c>
      <c r="C242" s="692" t="s">
        <v>471</v>
      </c>
      <c r="D242" s="692"/>
      <c r="E242" s="692"/>
      <c r="F242" s="269" t="s">
        <v>596</v>
      </c>
      <c r="G242" s="277">
        <v>103</v>
      </c>
      <c r="H242" s="269"/>
      <c r="I242" s="277">
        <v>103</v>
      </c>
      <c r="J242" s="270"/>
      <c r="K242" s="269"/>
      <c r="L242" s="270">
        <v>82.04</v>
      </c>
      <c r="M242" s="269"/>
      <c r="N242" s="272">
        <v>1669</v>
      </c>
    </row>
    <row r="243" spans="1:14" ht="67.5" x14ac:dyDescent="0.2">
      <c r="A243" s="267"/>
      <c r="B243" s="266" t="s">
        <v>597</v>
      </c>
      <c r="C243" s="692" t="s">
        <v>472</v>
      </c>
      <c r="D243" s="692"/>
      <c r="E243" s="692"/>
      <c r="F243" s="269" t="s">
        <v>596</v>
      </c>
      <c r="G243" s="277">
        <v>60</v>
      </c>
      <c r="H243" s="269"/>
      <c r="I243" s="277">
        <v>60</v>
      </c>
      <c r="J243" s="270"/>
      <c r="K243" s="269"/>
      <c r="L243" s="270">
        <v>47.79</v>
      </c>
      <c r="M243" s="269"/>
      <c r="N243" s="272">
        <v>972</v>
      </c>
    </row>
    <row r="244" spans="1:14" x14ac:dyDescent="0.2">
      <c r="A244" s="278"/>
      <c r="B244" s="279"/>
      <c r="C244" s="694" t="s">
        <v>465</v>
      </c>
      <c r="D244" s="694"/>
      <c r="E244" s="694"/>
      <c r="F244" s="260"/>
      <c r="G244" s="260"/>
      <c r="H244" s="260"/>
      <c r="I244" s="260"/>
      <c r="J244" s="262"/>
      <c r="K244" s="260"/>
      <c r="L244" s="262">
        <v>278.67</v>
      </c>
      <c r="M244" s="274"/>
      <c r="N244" s="263">
        <v>4858</v>
      </c>
    </row>
    <row r="245" spans="1:14" ht="22.5" x14ac:dyDescent="0.2">
      <c r="A245" s="258">
        <v>19</v>
      </c>
      <c r="B245" s="259" t="s">
        <v>645</v>
      </c>
      <c r="C245" s="694" t="s">
        <v>482</v>
      </c>
      <c r="D245" s="694"/>
      <c r="E245" s="694"/>
      <c r="F245" s="260" t="s">
        <v>638</v>
      </c>
      <c r="G245" s="260"/>
      <c r="H245" s="260"/>
      <c r="I245" s="287">
        <v>6.3E-2</v>
      </c>
      <c r="J245" s="262"/>
      <c r="K245" s="260"/>
      <c r="L245" s="262"/>
      <c r="M245" s="260"/>
      <c r="N245" s="263"/>
    </row>
    <row r="246" spans="1:14" x14ac:dyDescent="0.2">
      <c r="A246" s="264"/>
      <c r="B246" s="233"/>
      <c r="C246" s="692" t="s">
        <v>639</v>
      </c>
      <c r="D246" s="692"/>
      <c r="E246" s="692"/>
      <c r="F246" s="692"/>
      <c r="G246" s="692"/>
      <c r="H246" s="692"/>
      <c r="I246" s="692"/>
      <c r="J246" s="692"/>
      <c r="K246" s="692"/>
      <c r="L246" s="692"/>
      <c r="M246" s="692"/>
      <c r="N246" s="695"/>
    </row>
    <row r="247" spans="1:14" ht="56.25" x14ac:dyDescent="0.2">
      <c r="A247" s="265"/>
      <c r="B247" s="266" t="s">
        <v>592</v>
      </c>
      <c r="C247" s="692" t="s">
        <v>459</v>
      </c>
      <c r="D247" s="692"/>
      <c r="E247" s="692"/>
      <c r="F247" s="692"/>
      <c r="G247" s="692"/>
      <c r="H247" s="692"/>
      <c r="I247" s="692"/>
      <c r="J247" s="692"/>
      <c r="K247" s="692"/>
      <c r="L247" s="692"/>
      <c r="M247" s="692"/>
      <c r="N247" s="695"/>
    </row>
    <row r="248" spans="1:14" ht="56.25" x14ac:dyDescent="0.2">
      <c r="A248" s="265"/>
      <c r="B248" s="266" t="s">
        <v>593</v>
      </c>
      <c r="C248" s="692" t="s">
        <v>460</v>
      </c>
      <c r="D248" s="692"/>
      <c r="E248" s="692"/>
      <c r="F248" s="692"/>
      <c r="G248" s="692"/>
      <c r="H248" s="692"/>
      <c r="I248" s="692"/>
      <c r="J248" s="692"/>
      <c r="K248" s="692"/>
      <c r="L248" s="692"/>
      <c r="M248" s="692"/>
      <c r="N248" s="695"/>
    </row>
    <row r="249" spans="1:14" x14ac:dyDescent="0.2">
      <c r="A249" s="267"/>
      <c r="B249" s="268">
        <v>1</v>
      </c>
      <c r="C249" s="692" t="s">
        <v>461</v>
      </c>
      <c r="D249" s="692"/>
      <c r="E249" s="692"/>
      <c r="F249" s="269"/>
      <c r="G249" s="269"/>
      <c r="H249" s="269"/>
      <c r="I249" s="269"/>
      <c r="J249" s="270">
        <v>838.98</v>
      </c>
      <c r="K249" s="271">
        <v>1.38</v>
      </c>
      <c r="L249" s="270">
        <v>72.94</v>
      </c>
      <c r="M249" s="271">
        <v>20.34</v>
      </c>
      <c r="N249" s="272">
        <v>1484</v>
      </c>
    </row>
    <row r="250" spans="1:14" x14ac:dyDescent="0.2">
      <c r="A250" s="267"/>
      <c r="B250" s="266"/>
      <c r="C250" s="692" t="s">
        <v>462</v>
      </c>
      <c r="D250" s="692"/>
      <c r="E250" s="692"/>
      <c r="F250" s="269" t="s">
        <v>594</v>
      </c>
      <c r="G250" s="280">
        <v>88.5</v>
      </c>
      <c r="H250" s="271">
        <v>1.38</v>
      </c>
      <c r="I250" s="283">
        <v>7.6941899999999999</v>
      </c>
      <c r="J250" s="270"/>
      <c r="K250" s="269"/>
      <c r="L250" s="270"/>
      <c r="M250" s="269"/>
      <c r="N250" s="272"/>
    </row>
    <row r="251" spans="1:14" x14ac:dyDescent="0.2">
      <c r="A251" s="267"/>
      <c r="B251" s="266"/>
      <c r="C251" s="696" t="s">
        <v>463</v>
      </c>
      <c r="D251" s="696"/>
      <c r="E251" s="696"/>
      <c r="F251" s="274"/>
      <c r="G251" s="274"/>
      <c r="H251" s="274"/>
      <c r="I251" s="274"/>
      <c r="J251" s="275">
        <v>838.98</v>
      </c>
      <c r="K251" s="274"/>
      <c r="L251" s="275">
        <v>72.94</v>
      </c>
      <c r="M251" s="274"/>
      <c r="N251" s="276"/>
    </row>
    <row r="252" spans="1:14" x14ac:dyDescent="0.2">
      <c r="A252" s="267"/>
      <c r="B252" s="266"/>
      <c r="C252" s="692" t="s">
        <v>464</v>
      </c>
      <c r="D252" s="692"/>
      <c r="E252" s="692"/>
      <c r="F252" s="269"/>
      <c r="G252" s="269"/>
      <c r="H252" s="269"/>
      <c r="I252" s="269"/>
      <c r="J252" s="270"/>
      <c r="K252" s="269"/>
      <c r="L252" s="270">
        <v>72.94</v>
      </c>
      <c r="M252" s="269"/>
      <c r="N252" s="272">
        <v>1484</v>
      </c>
    </row>
    <row r="253" spans="1:14" ht="67.5" x14ac:dyDescent="0.2">
      <c r="A253" s="267"/>
      <c r="B253" s="266" t="s">
        <v>640</v>
      </c>
      <c r="C253" s="692" t="s">
        <v>479</v>
      </c>
      <c r="D253" s="692"/>
      <c r="E253" s="692"/>
      <c r="F253" s="269" t="s">
        <v>596</v>
      </c>
      <c r="G253" s="277">
        <v>89</v>
      </c>
      <c r="H253" s="269"/>
      <c r="I253" s="277">
        <v>89</v>
      </c>
      <c r="J253" s="270"/>
      <c r="K253" s="269"/>
      <c r="L253" s="270">
        <v>64.92</v>
      </c>
      <c r="M253" s="269"/>
      <c r="N253" s="272">
        <v>1321</v>
      </c>
    </row>
    <row r="254" spans="1:14" ht="67.5" x14ac:dyDescent="0.2">
      <c r="A254" s="267"/>
      <c r="B254" s="266" t="s">
        <v>641</v>
      </c>
      <c r="C254" s="692" t="s">
        <v>480</v>
      </c>
      <c r="D254" s="692"/>
      <c r="E254" s="692"/>
      <c r="F254" s="269" t="s">
        <v>596</v>
      </c>
      <c r="G254" s="277">
        <v>40</v>
      </c>
      <c r="H254" s="269"/>
      <c r="I254" s="277">
        <v>40</v>
      </c>
      <c r="J254" s="270"/>
      <c r="K254" s="269"/>
      <c r="L254" s="270">
        <v>29.18</v>
      </c>
      <c r="M254" s="269"/>
      <c r="N254" s="272">
        <v>594</v>
      </c>
    </row>
    <row r="255" spans="1:14" x14ac:dyDescent="0.2">
      <c r="A255" s="278"/>
      <c r="B255" s="279"/>
      <c r="C255" s="694" t="s">
        <v>465</v>
      </c>
      <c r="D255" s="694"/>
      <c r="E255" s="694"/>
      <c r="F255" s="260"/>
      <c r="G255" s="260"/>
      <c r="H255" s="260"/>
      <c r="I255" s="260"/>
      <c r="J255" s="262"/>
      <c r="K255" s="260"/>
      <c r="L255" s="262">
        <v>167.04</v>
      </c>
      <c r="M255" s="274"/>
      <c r="N255" s="263">
        <v>3399</v>
      </c>
    </row>
    <row r="256" spans="1:14" x14ac:dyDescent="0.2">
      <c r="A256" s="288"/>
      <c r="B256" s="279"/>
      <c r="C256" s="279"/>
      <c r="D256" s="279"/>
      <c r="E256" s="279"/>
      <c r="F256" s="288"/>
      <c r="G256" s="288"/>
      <c r="H256" s="288"/>
      <c r="I256" s="288"/>
      <c r="J256" s="289"/>
      <c r="K256" s="288"/>
      <c r="L256" s="289"/>
      <c r="M256" s="269"/>
      <c r="N256" s="289"/>
    </row>
    <row r="257" spans="1:14" x14ac:dyDescent="0.2">
      <c r="A257" s="290"/>
      <c r="B257" s="291"/>
      <c r="C257" s="694" t="s">
        <v>646</v>
      </c>
      <c r="D257" s="694"/>
      <c r="E257" s="694"/>
      <c r="F257" s="694"/>
      <c r="G257" s="694"/>
      <c r="H257" s="694"/>
      <c r="I257" s="694"/>
      <c r="J257" s="694"/>
      <c r="K257" s="694"/>
      <c r="L257" s="292">
        <v>5113.16</v>
      </c>
      <c r="M257" s="293"/>
      <c r="N257" s="294"/>
    </row>
    <row r="258" spans="1:14" ht="12" x14ac:dyDescent="0.2">
      <c r="A258" s="697" t="s">
        <v>647</v>
      </c>
      <c r="B258" s="698"/>
      <c r="C258" s="698"/>
      <c r="D258" s="698"/>
      <c r="E258" s="698"/>
      <c r="F258" s="698"/>
      <c r="G258" s="698"/>
      <c r="H258" s="698"/>
      <c r="I258" s="698"/>
      <c r="J258" s="698"/>
      <c r="K258" s="698"/>
      <c r="L258" s="698"/>
      <c r="M258" s="698"/>
      <c r="N258" s="699"/>
    </row>
    <row r="259" spans="1:14" ht="22.5" x14ac:dyDescent="0.2">
      <c r="A259" s="258">
        <v>20</v>
      </c>
      <c r="B259" s="259" t="s">
        <v>648</v>
      </c>
      <c r="C259" s="694" t="s">
        <v>649</v>
      </c>
      <c r="D259" s="694"/>
      <c r="E259" s="694"/>
      <c r="F259" s="260" t="s">
        <v>650</v>
      </c>
      <c r="G259" s="260"/>
      <c r="H259" s="260"/>
      <c r="I259" s="261">
        <v>1</v>
      </c>
      <c r="J259" s="262"/>
      <c r="K259" s="260"/>
      <c r="L259" s="262"/>
      <c r="M259" s="260"/>
      <c r="N259" s="263"/>
    </row>
    <row r="260" spans="1:14" x14ac:dyDescent="0.2">
      <c r="A260" s="267"/>
      <c r="B260" s="268">
        <v>1</v>
      </c>
      <c r="C260" s="692" t="s">
        <v>461</v>
      </c>
      <c r="D260" s="692"/>
      <c r="E260" s="692"/>
      <c r="F260" s="269"/>
      <c r="G260" s="269"/>
      <c r="H260" s="269"/>
      <c r="I260" s="269"/>
      <c r="J260" s="270">
        <v>100.2</v>
      </c>
      <c r="K260" s="269"/>
      <c r="L260" s="270">
        <v>100.2</v>
      </c>
      <c r="M260" s="271">
        <v>20.34</v>
      </c>
      <c r="N260" s="272">
        <v>2038</v>
      </c>
    </row>
    <row r="261" spans="1:14" x14ac:dyDescent="0.2">
      <c r="A261" s="267"/>
      <c r="B261" s="268">
        <v>2</v>
      </c>
      <c r="C261" s="692" t="s">
        <v>466</v>
      </c>
      <c r="D261" s="692"/>
      <c r="E261" s="692"/>
      <c r="F261" s="269"/>
      <c r="G261" s="269"/>
      <c r="H261" s="269"/>
      <c r="I261" s="269"/>
      <c r="J261" s="270">
        <v>25.21</v>
      </c>
      <c r="K261" s="269"/>
      <c r="L261" s="270">
        <v>25.21</v>
      </c>
      <c r="M261" s="271">
        <v>8.7799999999999994</v>
      </c>
      <c r="N261" s="272">
        <v>221</v>
      </c>
    </row>
    <row r="262" spans="1:14" x14ac:dyDescent="0.2">
      <c r="A262" s="267"/>
      <c r="B262" s="268">
        <v>3</v>
      </c>
      <c r="C262" s="692" t="s">
        <v>467</v>
      </c>
      <c r="D262" s="692"/>
      <c r="E262" s="692"/>
      <c r="F262" s="269"/>
      <c r="G262" s="269"/>
      <c r="H262" s="269"/>
      <c r="I262" s="269"/>
      <c r="J262" s="270">
        <v>1.96</v>
      </c>
      <c r="K262" s="269"/>
      <c r="L262" s="270">
        <v>1.96</v>
      </c>
      <c r="M262" s="271">
        <v>20.34</v>
      </c>
      <c r="N262" s="272">
        <v>40</v>
      </c>
    </row>
    <row r="263" spans="1:14" x14ac:dyDescent="0.2">
      <c r="A263" s="267"/>
      <c r="B263" s="268">
        <v>4</v>
      </c>
      <c r="C263" s="692" t="s">
        <v>468</v>
      </c>
      <c r="D263" s="692"/>
      <c r="E263" s="692"/>
      <c r="F263" s="269"/>
      <c r="G263" s="269"/>
      <c r="H263" s="269"/>
      <c r="I263" s="269"/>
      <c r="J263" s="270">
        <v>23.84</v>
      </c>
      <c r="K263" s="269"/>
      <c r="L263" s="270">
        <v>23.84</v>
      </c>
      <c r="M263" s="271">
        <v>6.14</v>
      </c>
      <c r="N263" s="272">
        <v>146</v>
      </c>
    </row>
    <row r="264" spans="1:14" x14ac:dyDescent="0.2">
      <c r="A264" s="267"/>
      <c r="B264" s="266"/>
      <c r="C264" s="692" t="s">
        <v>462</v>
      </c>
      <c r="D264" s="692"/>
      <c r="E264" s="692"/>
      <c r="F264" s="269" t="s">
        <v>594</v>
      </c>
      <c r="G264" s="271">
        <v>8.24</v>
      </c>
      <c r="H264" s="269"/>
      <c r="I264" s="271">
        <v>8.24</v>
      </c>
      <c r="J264" s="270"/>
      <c r="K264" s="269"/>
      <c r="L264" s="270"/>
      <c r="M264" s="269"/>
      <c r="N264" s="272"/>
    </row>
    <row r="265" spans="1:14" x14ac:dyDescent="0.2">
      <c r="A265" s="267"/>
      <c r="B265" s="266"/>
      <c r="C265" s="692" t="s">
        <v>469</v>
      </c>
      <c r="D265" s="692"/>
      <c r="E265" s="692"/>
      <c r="F265" s="269" t="s">
        <v>594</v>
      </c>
      <c r="G265" s="271">
        <v>0.12</v>
      </c>
      <c r="H265" s="269"/>
      <c r="I265" s="271">
        <v>0.12</v>
      </c>
      <c r="J265" s="270"/>
      <c r="K265" s="269"/>
      <c r="L265" s="270"/>
      <c r="M265" s="269"/>
      <c r="N265" s="272"/>
    </row>
    <row r="266" spans="1:14" x14ac:dyDescent="0.2">
      <c r="A266" s="267"/>
      <c r="B266" s="266"/>
      <c r="C266" s="696" t="s">
        <v>463</v>
      </c>
      <c r="D266" s="696"/>
      <c r="E266" s="696"/>
      <c r="F266" s="274"/>
      <c r="G266" s="274"/>
      <c r="H266" s="274"/>
      <c r="I266" s="274"/>
      <c r="J266" s="275">
        <v>149.25</v>
      </c>
      <c r="K266" s="274"/>
      <c r="L266" s="275">
        <v>149.25</v>
      </c>
      <c r="M266" s="274"/>
      <c r="N266" s="276"/>
    </row>
    <row r="267" spans="1:14" x14ac:dyDescent="0.2">
      <c r="A267" s="267"/>
      <c r="B267" s="266"/>
      <c r="C267" s="692" t="s">
        <v>464</v>
      </c>
      <c r="D267" s="692"/>
      <c r="E267" s="692"/>
      <c r="F267" s="269"/>
      <c r="G267" s="269"/>
      <c r="H267" s="269"/>
      <c r="I267" s="269"/>
      <c r="J267" s="270"/>
      <c r="K267" s="269"/>
      <c r="L267" s="270">
        <v>102.16</v>
      </c>
      <c r="M267" s="269"/>
      <c r="N267" s="272">
        <v>2078</v>
      </c>
    </row>
    <row r="268" spans="1:14" ht="45" x14ac:dyDescent="0.2">
      <c r="A268" s="267"/>
      <c r="B268" s="266" t="s">
        <v>651</v>
      </c>
      <c r="C268" s="692" t="s">
        <v>652</v>
      </c>
      <c r="D268" s="692"/>
      <c r="E268" s="692"/>
      <c r="F268" s="269" t="s">
        <v>596</v>
      </c>
      <c r="G268" s="277">
        <v>90</v>
      </c>
      <c r="H268" s="269"/>
      <c r="I268" s="277">
        <v>90</v>
      </c>
      <c r="J268" s="270"/>
      <c r="K268" s="269"/>
      <c r="L268" s="270">
        <v>91.94</v>
      </c>
      <c r="M268" s="269"/>
      <c r="N268" s="272">
        <v>1870</v>
      </c>
    </row>
    <row r="269" spans="1:14" ht="45" x14ac:dyDescent="0.2">
      <c r="A269" s="267"/>
      <c r="B269" s="266" t="s">
        <v>653</v>
      </c>
      <c r="C269" s="692" t="s">
        <v>654</v>
      </c>
      <c r="D269" s="692"/>
      <c r="E269" s="692"/>
      <c r="F269" s="269" t="s">
        <v>596</v>
      </c>
      <c r="G269" s="277">
        <v>46</v>
      </c>
      <c r="H269" s="269"/>
      <c r="I269" s="277">
        <v>46</v>
      </c>
      <c r="J269" s="270"/>
      <c r="K269" s="269"/>
      <c r="L269" s="270">
        <v>46.99</v>
      </c>
      <c r="M269" s="269"/>
      <c r="N269" s="272">
        <v>956</v>
      </c>
    </row>
    <row r="270" spans="1:14" x14ac:dyDescent="0.2">
      <c r="A270" s="278"/>
      <c r="B270" s="279"/>
      <c r="C270" s="694" t="s">
        <v>465</v>
      </c>
      <c r="D270" s="694"/>
      <c r="E270" s="694"/>
      <c r="F270" s="260"/>
      <c r="G270" s="260"/>
      <c r="H270" s="260"/>
      <c r="I270" s="260"/>
      <c r="J270" s="262"/>
      <c r="K270" s="260"/>
      <c r="L270" s="262">
        <v>288.18</v>
      </c>
      <c r="M270" s="274"/>
      <c r="N270" s="263">
        <v>5231</v>
      </c>
    </row>
    <row r="271" spans="1:14" ht="22.5" x14ac:dyDescent="0.2">
      <c r="A271" s="258">
        <v>21</v>
      </c>
      <c r="B271" s="259" t="s">
        <v>655</v>
      </c>
      <c r="C271" s="694" t="s">
        <v>656</v>
      </c>
      <c r="D271" s="694"/>
      <c r="E271" s="694"/>
      <c r="F271" s="260" t="s">
        <v>657</v>
      </c>
      <c r="G271" s="260"/>
      <c r="H271" s="260"/>
      <c r="I271" s="261">
        <v>1</v>
      </c>
      <c r="J271" s="262"/>
      <c r="K271" s="260"/>
      <c r="L271" s="262"/>
      <c r="M271" s="260"/>
      <c r="N271" s="263"/>
    </row>
    <row r="272" spans="1:14" x14ac:dyDescent="0.2">
      <c r="A272" s="267"/>
      <c r="B272" s="268">
        <v>1</v>
      </c>
      <c r="C272" s="692" t="s">
        <v>461</v>
      </c>
      <c r="D272" s="692"/>
      <c r="E272" s="692"/>
      <c r="F272" s="269"/>
      <c r="G272" s="269"/>
      <c r="H272" s="269"/>
      <c r="I272" s="269"/>
      <c r="J272" s="270">
        <v>347.65</v>
      </c>
      <c r="K272" s="269"/>
      <c r="L272" s="270">
        <v>347.65</v>
      </c>
      <c r="M272" s="271">
        <v>20.34</v>
      </c>
      <c r="N272" s="272">
        <v>7071</v>
      </c>
    </row>
    <row r="273" spans="1:14" x14ac:dyDescent="0.2">
      <c r="A273" s="267"/>
      <c r="B273" s="268">
        <v>2</v>
      </c>
      <c r="C273" s="692" t="s">
        <v>466</v>
      </c>
      <c r="D273" s="692"/>
      <c r="E273" s="692"/>
      <c r="F273" s="269"/>
      <c r="G273" s="269"/>
      <c r="H273" s="269"/>
      <c r="I273" s="269"/>
      <c r="J273" s="270">
        <v>978.24</v>
      </c>
      <c r="K273" s="269"/>
      <c r="L273" s="270">
        <v>978.24</v>
      </c>
      <c r="M273" s="271">
        <v>8.7799999999999994</v>
      </c>
      <c r="N273" s="272">
        <v>8589</v>
      </c>
    </row>
    <row r="274" spans="1:14" x14ac:dyDescent="0.2">
      <c r="A274" s="267"/>
      <c r="B274" s="268">
        <v>3</v>
      </c>
      <c r="C274" s="692" t="s">
        <v>467</v>
      </c>
      <c r="D274" s="692"/>
      <c r="E274" s="692"/>
      <c r="F274" s="269"/>
      <c r="G274" s="269"/>
      <c r="H274" s="269"/>
      <c r="I274" s="269"/>
      <c r="J274" s="270">
        <v>113.91</v>
      </c>
      <c r="K274" s="269"/>
      <c r="L274" s="270">
        <v>113.91</v>
      </c>
      <c r="M274" s="271">
        <v>20.34</v>
      </c>
      <c r="N274" s="272">
        <v>2317</v>
      </c>
    </row>
    <row r="275" spans="1:14" x14ac:dyDescent="0.2">
      <c r="A275" s="267"/>
      <c r="B275" s="266"/>
      <c r="C275" s="692" t="s">
        <v>462</v>
      </c>
      <c r="D275" s="692"/>
      <c r="E275" s="692"/>
      <c r="F275" s="269" t="s">
        <v>594</v>
      </c>
      <c r="G275" s="271">
        <v>28.59</v>
      </c>
      <c r="H275" s="269"/>
      <c r="I275" s="271">
        <v>28.59</v>
      </c>
      <c r="J275" s="270"/>
      <c r="K275" s="269"/>
      <c r="L275" s="270"/>
      <c r="M275" s="269"/>
      <c r="N275" s="272"/>
    </row>
    <row r="276" spans="1:14" x14ac:dyDescent="0.2">
      <c r="A276" s="267"/>
      <c r="B276" s="266"/>
      <c r="C276" s="692" t="s">
        <v>469</v>
      </c>
      <c r="D276" s="692"/>
      <c r="E276" s="692"/>
      <c r="F276" s="269" t="s">
        <v>594</v>
      </c>
      <c r="G276" s="271">
        <v>8.4499999999999993</v>
      </c>
      <c r="H276" s="269"/>
      <c r="I276" s="271">
        <v>8.4499999999999993</v>
      </c>
      <c r="J276" s="270"/>
      <c r="K276" s="269"/>
      <c r="L276" s="270"/>
      <c r="M276" s="269"/>
      <c r="N276" s="272"/>
    </row>
    <row r="277" spans="1:14" x14ac:dyDescent="0.2">
      <c r="A277" s="267"/>
      <c r="B277" s="266"/>
      <c r="C277" s="696" t="s">
        <v>463</v>
      </c>
      <c r="D277" s="696"/>
      <c r="E277" s="696"/>
      <c r="F277" s="274"/>
      <c r="G277" s="274"/>
      <c r="H277" s="274"/>
      <c r="I277" s="274"/>
      <c r="J277" s="275">
        <v>1325.89</v>
      </c>
      <c r="K277" s="274"/>
      <c r="L277" s="275">
        <v>1325.89</v>
      </c>
      <c r="M277" s="274"/>
      <c r="N277" s="276"/>
    </row>
    <row r="278" spans="1:14" x14ac:dyDescent="0.2">
      <c r="A278" s="267"/>
      <c r="B278" s="266"/>
      <c r="C278" s="692" t="s">
        <v>464</v>
      </c>
      <c r="D278" s="692"/>
      <c r="E278" s="692"/>
      <c r="F278" s="269"/>
      <c r="G278" s="269"/>
      <c r="H278" s="269"/>
      <c r="I278" s="269"/>
      <c r="J278" s="270"/>
      <c r="K278" s="269"/>
      <c r="L278" s="270">
        <v>461.56</v>
      </c>
      <c r="M278" s="269"/>
      <c r="N278" s="272">
        <v>9388</v>
      </c>
    </row>
    <row r="279" spans="1:14" ht="67.5" x14ac:dyDescent="0.2">
      <c r="A279" s="267"/>
      <c r="B279" s="266" t="s">
        <v>595</v>
      </c>
      <c r="C279" s="692" t="s">
        <v>471</v>
      </c>
      <c r="D279" s="692"/>
      <c r="E279" s="692"/>
      <c r="F279" s="269" t="s">
        <v>596</v>
      </c>
      <c r="G279" s="277">
        <v>103</v>
      </c>
      <c r="H279" s="269"/>
      <c r="I279" s="277">
        <v>103</v>
      </c>
      <c r="J279" s="270"/>
      <c r="K279" s="269"/>
      <c r="L279" s="270">
        <v>475.41</v>
      </c>
      <c r="M279" s="269"/>
      <c r="N279" s="272">
        <v>9670</v>
      </c>
    </row>
    <row r="280" spans="1:14" ht="67.5" x14ac:dyDescent="0.2">
      <c r="A280" s="267"/>
      <c r="B280" s="266" t="s">
        <v>597</v>
      </c>
      <c r="C280" s="692" t="s">
        <v>472</v>
      </c>
      <c r="D280" s="692"/>
      <c r="E280" s="692"/>
      <c r="F280" s="269" t="s">
        <v>596</v>
      </c>
      <c r="G280" s="277">
        <v>60</v>
      </c>
      <c r="H280" s="269"/>
      <c r="I280" s="277">
        <v>60</v>
      </c>
      <c r="J280" s="270"/>
      <c r="K280" s="269"/>
      <c r="L280" s="270">
        <v>276.94</v>
      </c>
      <c r="M280" s="269"/>
      <c r="N280" s="272">
        <v>5633</v>
      </c>
    </row>
    <row r="281" spans="1:14" x14ac:dyDescent="0.2">
      <c r="A281" s="278"/>
      <c r="B281" s="279"/>
      <c r="C281" s="694" t="s">
        <v>465</v>
      </c>
      <c r="D281" s="694"/>
      <c r="E281" s="694"/>
      <c r="F281" s="260"/>
      <c r="G281" s="260"/>
      <c r="H281" s="260"/>
      <c r="I281" s="260"/>
      <c r="J281" s="262"/>
      <c r="K281" s="260"/>
      <c r="L281" s="262">
        <v>2078.2399999999998</v>
      </c>
      <c r="M281" s="274"/>
      <c r="N281" s="263">
        <v>30963</v>
      </c>
    </row>
    <row r="282" spans="1:14" ht="22.5" x14ac:dyDescent="0.2">
      <c r="A282" s="258">
        <v>22</v>
      </c>
      <c r="B282" s="259" t="s">
        <v>658</v>
      </c>
      <c r="C282" s="694" t="s">
        <v>659</v>
      </c>
      <c r="D282" s="694"/>
      <c r="E282" s="694"/>
      <c r="F282" s="260" t="s">
        <v>633</v>
      </c>
      <c r="G282" s="260"/>
      <c r="H282" s="260"/>
      <c r="I282" s="261">
        <v>6</v>
      </c>
      <c r="J282" s="262"/>
      <c r="K282" s="260"/>
      <c r="L282" s="262"/>
      <c r="M282" s="260"/>
      <c r="N282" s="263"/>
    </row>
    <row r="283" spans="1:14" x14ac:dyDescent="0.2">
      <c r="A283" s="267"/>
      <c r="B283" s="268">
        <v>1</v>
      </c>
      <c r="C283" s="692" t="s">
        <v>461</v>
      </c>
      <c r="D283" s="692"/>
      <c r="E283" s="692"/>
      <c r="F283" s="269"/>
      <c r="G283" s="269"/>
      <c r="H283" s="269"/>
      <c r="I283" s="269"/>
      <c r="J283" s="270">
        <v>48.05</v>
      </c>
      <c r="K283" s="269"/>
      <c r="L283" s="270">
        <v>288.3</v>
      </c>
      <c r="M283" s="271">
        <v>20.34</v>
      </c>
      <c r="N283" s="272">
        <v>5864</v>
      </c>
    </row>
    <row r="284" spans="1:14" x14ac:dyDescent="0.2">
      <c r="A284" s="267"/>
      <c r="B284" s="268">
        <v>2</v>
      </c>
      <c r="C284" s="692" t="s">
        <v>466</v>
      </c>
      <c r="D284" s="692"/>
      <c r="E284" s="692"/>
      <c r="F284" s="269"/>
      <c r="G284" s="269"/>
      <c r="H284" s="269"/>
      <c r="I284" s="269"/>
      <c r="J284" s="270">
        <v>110.89</v>
      </c>
      <c r="K284" s="269"/>
      <c r="L284" s="270">
        <v>665.34</v>
      </c>
      <c r="M284" s="271">
        <v>8.7799999999999994</v>
      </c>
      <c r="N284" s="272">
        <v>5842</v>
      </c>
    </row>
    <row r="285" spans="1:14" x14ac:dyDescent="0.2">
      <c r="A285" s="267"/>
      <c r="B285" s="268">
        <v>3</v>
      </c>
      <c r="C285" s="692" t="s">
        <v>467</v>
      </c>
      <c r="D285" s="692"/>
      <c r="E285" s="692"/>
      <c r="F285" s="269"/>
      <c r="G285" s="269"/>
      <c r="H285" s="269"/>
      <c r="I285" s="269"/>
      <c r="J285" s="270">
        <v>11.8</v>
      </c>
      <c r="K285" s="269"/>
      <c r="L285" s="270">
        <v>70.8</v>
      </c>
      <c r="M285" s="271">
        <v>20.34</v>
      </c>
      <c r="N285" s="272">
        <v>1440</v>
      </c>
    </row>
    <row r="286" spans="1:14" x14ac:dyDescent="0.2">
      <c r="A286" s="267"/>
      <c r="B286" s="268">
        <v>4</v>
      </c>
      <c r="C286" s="692" t="s">
        <v>468</v>
      </c>
      <c r="D286" s="692"/>
      <c r="E286" s="692"/>
      <c r="F286" s="269"/>
      <c r="G286" s="269"/>
      <c r="H286" s="269"/>
      <c r="I286" s="269"/>
      <c r="J286" s="270">
        <v>3.35</v>
      </c>
      <c r="K286" s="269"/>
      <c r="L286" s="270">
        <v>20.100000000000001</v>
      </c>
      <c r="M286" s="271">
        <v>6.14</v>
      </c>
      <c r="N286" s="272">
        <v>123</v>
      </c>
    </row>
    <row r="287" spans="1:14" x14ac:dyDescent="0.2">
      <c r="A287" s="267"/>
      <c r="B287" s="266"/>
      <c r="C287" s="692" t="s">
        <v>462</v>
      </c>
      <c r="D287" s="692"/>
      <c r="E287" s="692"/>
      <c r="F287" s="269" t="s">
        <v>594</v>
      </c>
      <c r="G287" s="271">
        <v>4.29</v>
      </c>
      <c r="H287" s="269"/>
      <c r="I287" s="271">
        <v>25.74</v>
      </c>
      <c r="J287" s="270"/>
      <c r="K287" s="269"/>
      <c r="L287" s="270"/>
      <c r="M287" s="269"/>
      <c r="N287" s="272"/>
    </row>
    <row r="288" spans="1:14" x14ac:dyDescent="0.2">
      <c r="A288" s="267"/>
      <c r="B288" s="266"/>
      <c r="C288" s="692" t="s">
        <v>469</v>
      </c>
      <c r="D288" s="692"/>
      <c r="E288" s="692"/>
      <c r="F288" s="269" t="s">
        <v>594</v>
      </c>
      <c r="G288" s="271">
        <v>0.97</v>
      </c>
      <c r="H288" s="269"/>
      <c r="I288" s="271">
        <v>5.82</v>
      </c>
      <c r="J288" s="270"/>
      <c r="K288" s="269"/>
      <c r="L288" s="270"/>
      <c r="M288" s="269"/>
      <c r="N288" s="272"/>
    </row>
    <row r="289" spans="1:14" x14ac:dyDescent="0.2">
      <c r="A289" s="267"/>
      <c r="B289" s="266"/>
      <c r="C289" s="696" t="s">
        <v>463</v>
      </c>
      <c r="D289" s="696"/>
      <c r="E289" s="696"/>
      <c r="F289" s="274"/>
      <c r="G289" s="274"/>
      <c r="H289" s="274"/>
      <c r="I289" s="274"/>
      <c r="J289" s="275">
        <v>162.29</v>
      </c>
      <c r="K289" s="274"/>
      <c r="L289" s="275">
        <v>973.74</v>
      </c>
      <c r="M289" s="274"/>
      <c r="N289" s="276"/>
    </row>
    <row r="290" spans="1:14" x14ac:dyDescent="0.2">
      <c r="A290" s="267"/>
      <c r="B290" s="266"/>
      <c r="C290" s="692" t="s">
        <v>464</v>
      </c>
      <c r="D290" s="692"/>
      <c r="E290" s="692"/>
      <c r="F290" s="269"/>
      <c r="G290" s="269"/>
      <c r="H290" s="269"/>
      <c r="I290" s="269"/>
      <c r="J290" s="270"/>
      <c r="K290" s="269"/>
      <c r="L290" s="270">
        <v>359.1</v>
      </c>
      <c r="M290" s="269"/>
      <c r="N290" s="272">
        <v>7304</v>
      </c>
    </row>
    <row r="291" spans="1:14" ht="67.5" x14ac:dyDescent="0.2">
      <c r="A291" s="267"/>
      <c r="B291" s="266" t="s">
        <v>595</v>
      </c>
      <c r="C291" s="692" t="s">
        <v>471</v>
      </c>
      <c r="D291" s="692"/>
      <c r="E291" s="692"/>
      <c r="F291" s="269" t="s">
        <v>596</v>
      </c>
      <c r="G291" s="277">
        <v>103</v>
      </c>
      <c r="H291" s="269"/>
      <c r="I291" s="277">
        <v>103</v>
      </c>
      <c r="J291" s="270"/>
      <c r="K291" s="269"/>
      <c r="L291" s="270">
        <v>369.87</v>
      </c>
      <c r="M291" s="269"/>
      <c r="N291" s="272">
        <v>7523</v>
      </c>
    </row>
    <row r="292" spans="1:14" ht="67.5" x14ac:dyDescent="0.2">
      <c r="A292" s="267"/>
      <c r="B292" s="266" t="s">
        <v>597</v>
      </c>
      <c r="C292" s="692" t="s">
        <v>472</v>
      </c>
      <c r="D292" s="692"/>
      <c r="E292" s="692"/>
      <c r="F292" s="269" t="s">
        <v>596</v>
      </c>
      <c r="G292" s="277">
        <v>60</v>
      </c>
      <c r="H292" s="269"/>
      <c r="I292" s="277">
        <v>60</v>
      </c>
      <c r="J292" s="270"/>
      <c r="K292" s="269"/>
      <c r="L292" s="270">
        <v>215.46</v>
      </c>
      <c r="M292" s="269"/>
      <c r="N292" s="272">
        <v>4382</v>
      </c>
    </row>
    <row r="293" spans="1:14" x14ac:dyDescent="0.2">
      <c r="A293" s="278"/>
      <c r="B293" s="279"/>
      <c r="C293" s="694" t="s">
        <v>465</v>
      </c>
      <c r="D293" s="694"/>
      <c r="E293" s="694"/>
      <c r="F293" s="260"/>
      <c r="G293" s="260"/>
      <c r="H293" s="260"/>
      <c r="I293" s="260"/>
      <c r="J293" s="262"/>
      <c r="K293" s="260"/>
      <c r="L293" s="262">
        <v>1559.07</v>
      </c>
      <c r="M293" s="274"/>
      <c r="N293" s="263">
        <v>23734</v>
      </c>
    </row>
    <row r="294" spans="1:14" x14ac:dyDescent="0.2">
      <c r="A294" s="700" t="s">
        <v>660</v>
      </c>
      <c r="B294" s="701"/>
      <c r="C294" s="701"/>
      <c r="D294" s="701"/>
      <c r="E294" s="701"/>
      <c r="F294" s="701"/>
      <c r="G294" s="701"/>
      <c r="H294" s="701"/>
      <c r="I294" s="701"/>
      <c r="J294" s="701"/>
      <c r="K294" s="701"/>
      <c r="L294" s="701"/>
      <c r="M294" s="701"/>
      <c r="N294" s="702"/>
    </row>
    <row r="295" spans="1:14" ht="22.5" x14ac:dyDescent="0.2">
      <c r="A295" s="258">
        <v>23</v>
      </c>
      <c r="B295" s="259" t="s">
        <v>648</v>
      </c>
      <c r="C295" s="694" t="s">
        <v>649</v>
      </c>
      <c r="D295" s="694"/>
      <c r="E295" s="694"/>
      <c r="F295" s="260" t="s">
        <v>650</v>
      </c>
      <c r="G295" s="260"/>
      <c r="H295" s="260"/>
      <c r="I295" s="261">
        <v>1</v>
      </c>
      <c r="J295" s="262"/>
      <c r="K295" s="260"/>
      <c r="L295" s="262"/>
      <c r="M295" s="260"/>
      <c r="N295" s="263"/>
    </row>
    <row r="296" spans="1:14" x14ac:dyDescent="0.2">
      <c r="A296" s="267"/>
      <c r="B296" s="268">
        <v>1</v>
      </c>
      <c r="C296" s="692" t="s">
        <v>461</v>
      </c>
      <c r="D296" s="692"/>
      <c r="E296" s="692"/>
      <c r="F296" s="269"/>
      <c r="G296" s="269"/>
      <c r="H296" s="269"/>
      <c r="I296" s="269"/>
      <c r="J296" s="270">
        <v>100.2</v>
      </c>
      <c r="K296" s="269"/>
      <c r="L296" s="270">
        <v>100.2</v>
      </c>
      <c r="M296" s="271">
        <v>20.34</v>
      </c>
      <c r="N296" s="272">
        <v>2038</v>
      </c>
    </row>
    <row r="297" spans="1:14" x14ac:dyDescent="0.2">
      <c r="A297" s="267"/>
      <c r="B297" s="268">
        <v>2</v>
      </c>
      <c r="C297" s="692" t="s">
        <v>466</v>
      </c>
      <c r="D297" s="692"/>
      <c r="E297" s="692"/>
      <c r="F297" s="269"/>
      <c r="G297" s="269"/>
      <c r="H297" s="269"/>
      <c r="I297" s="269"/>
      <c r="J297" s="270">
        <v>25.21</v>
      </c>
      <c r="K297" s="269"/>
      <c r="L297" s="270">
        <v>25.21</v>
      </c>
      <c r="M297" s="271">
        <v>8.7799999999999994</v>
      </c>
      <c r="N297" s="272">
        <v>221</v>
      </c>
    </row>
    <row r="298" spans="1:14" x14ac:dyDescent="0.2">
      <c r="A298" s="267"/>
      <c r="B298" s="268">
        <v>3</v>
      </c>
      <c r="C298" s="692" t="s">
        <v>467</v>
      </c>
      <c r="D298" s="692"/>
      <c r="E298" s="692"/>
      <c r="F298" s="269"/>
      <c r="G298" s="269"/>
      <c r="H298" s="269"/>
      <c r="I298" s="269"/>
      <c r="J298" s="270">
        <v>1.96</v>
      </c>
      <c r="K298" s="269"/>
      <c r="L298" s="270">
        <v>1.96</v>
      </c>
      <c r="M298" s="271">
        <v>20.34</v>
      </c>
      <c r="N298" s="272">
        <v>40</v>
      </c>
    </row>
    <row r="299" spans="1:14" x14ac:dyDescent="0.2">
      <c r="A299" s="267"/>
      <c r="B299" s="268">
        <v>4</v>
      </c>
      <c r="C299" s="692" t="s">
        <v>468</v>
      </c>
      <c r="D299" s="692"/>
      <c r="E299" s="692"/>
      <c r="F299" s="269"/>
      <c r="G299" s="269"/>
      <c r="H299" s="269"/>
      <c r="I299" s="269"/>
      <c r="J299" s="270">
        <v>23.84</v>
      </c>
      <c r="K299" s="269"/>
      <c r="L299" s="270">
        <v>23.84</v>
      </c>
      <c r="M299" s="271">
        <v>6.14</v>
      </c>
      <c r="N299" s="272">
        <v>146</v>
      </c>
    </row>
    <row r="300" spans="1:14" x14ac:dyDescent="0.2">
      <c r="A300" s="267"/>
      <c r="B300" s="266"/>
      <c r="C300" s="692" t="s">
        <v>462</v>
      </c>
      <c r="D300" s="692"/>
      <c r="E300" s="692"/>
      <c r="F300" s="269" t="s">
        <v>594</v>
      </c>
      <c r="G300" s="271">
        <v>8.24</v>
      </c>
      <c r="H300" s="269"/>
      <c r="I300" s="271">
        <v>8.24</v>
      </c>
      <c r="J300" s="270"/>
      <c r="K300" s="269"/>
      <c r="L300" s="270"/>
      <c r="M300" s="269"/>
      <c r="N300" s="272"/>
    </row>
    <row r="301" spans="1:14" x14ac:dyDescent="0.2">
      <c r="A301" s="267"/>
      <c r="B301" s="266"/>
      <c r="C301" s="692" t="s">
        <v>469</v>
      </c>
      <c r="D301" s="692"/>
      <c r="E301" s="692"/>
      <c r="F301" s="269" t="s">
        <v>594</v>
      </c>
      <c r="G301" s="271">
        <v>0.12</v>
      </c>
      <c r="H301" s="269"/>
      <c r="I301" s="271">
        <v>0.12</v>
      </c>
      <c r="J301" s="270"/>
      <c r="K301" s="269"/>
      <c r="L301" s="270"/>
      <c r="M301" s="269"/>
      <c r="N301" s="272"/>
    </row>
    <row r="302" spans="1:14" x14ac:dyDescent="0.2">
      <c r="A302" s="267"/>
      <c r="B302" s="266"/>
      <c r="C302" s="696" t="s">
        <v>463</v>
      </c>
      <c r="D302" s="696"/>
      <c r="E302" s="696"/>
      <c r="F302" s="274"/>
      <c r="G302" s="274"/>
      <c r="H302" s="274"/>
      <c r="I302" s="274"/>
      <c r="J302" s="275">
        <v>149.25</v>
      </c>
      <c r="K302" s="274"/>
      <c r="L302" s="275">
        <v>149.25</v>
      </c>
      <c r="M302" s="274"/>
      <c r="N302" s="276"/>
    </row>
    <row r="303" spans="1:14" x14ac:dyDescent="0.2">
      <c r="A303" s="267"/>
      <c r="B303" s="266"/>
      <c r="C303" s="692" t="s">
        <v>464</v>
      </c>
      <c r="D303" s="692"/>
      <c r="E303" s="692"/>
      <c r="F303" s="269"/>
      <c r="G303" s="269"/>
      <c r="H303" s="269"/>
      <c r="I303" s="269"/>
      <c r="J303" s="270"/>
      <c r="K303" s="269"/>
      <c r="L303" s="270">
        <v>102.16</v>
      </c>
      <c r="M303" s="269"/>
      <c r="N303" s="272">
        <v>2078</v>
      </c>
    </row>
    <row r="304" spans="1:14" ht="45" x14ac:dyDescent="0.2">
      <c r="A304" s="267"/>
      <c r="B304" s="266" t="s">
        <v>651</v>
      </c>
      <c r="C304" s="692" t="s">
        <v>652</v>
      </c>
      <c r="D304" s="692"/>
      <c r="E304" s="692"/>
      <c r="F304" s="269" t="s">
        <v>596</v>
      </c>
      <c r="G304" s="277">
        <v>90</v>
      </c>
      <c r="H304" s="269"/>
      <c r="I304" s="277">
        <v>90</v>
      </c>
      <c r="J304" s="270"/>
      <c r="K304" s="269"/>
      <c r="L304" s="270">
        <v>91.94</v>
      </c>
      <c r="M304" s="269"/>
      <c r="N304" s="272">
        <v>1870</v>
      </c>
    </row>
    <row r="305" spans="1:14" ht="45" x14ac:dyDescent="0.2">
      <c r="A305" s="267"/>
      <c r="B305" s="266" t="s">
        <v>653</v>
      </c>
      <c r="C305" s="692" t="s">
        <v>654</v>
      </c>
      <c r="D305" s="692"/>
      <c r="E305" s="692"/>
      <c r="F305" s="269" t="s">
        <v>596</v>
      </c>
      <c r="G305" s="277">
        <v>46</v>
      </c>
      <c r="H305" s="269"/>
      <c r="I305" s="277">
        <v>46</v>
      </c>
      <c r="J305" s="270"/>
      <c r="K305" s="269"/>
      <c r="L305" s="270">
        <v>46.99</v>
      </c>
      <c r="M305" s="269"/>
      <c r="N305" s="272">
        <v>956</v>
      </c>
    </row>
    <row r="306" spans="1:14" x14ac:dyDescent="0.2">
      <c r="A306" s="278"/>
      <c r="B306" s="279"/>
      <c r="C306" s="694" t="s">
        <v>465</v>
      </c>
      <c r="D306" s="694"/>
      <c r="E306" s="694"/>
      <c r="F306" s="260"/>
      <c r="G306" s="260"/>
      <c r="H306" s="260"/>
      <c r="I306" s="260"/>
      <c r="J306" s="262"/>
      <c r="K306" s="260"/>
      <c r="L306" s="262">
        <v>288.18</v>
      </c>
      <c r="M306" s="274"/>
      <c r="N306" s="263">
        <v>5231</v>
      </c>
    </row>
    <row r="307" spans="1:14" ht="22.5" x14ac:dyDescent="0.2">
      <c r="A307" s="258">
        <v>24</v>
      </c>
      <c r="B307" s="259" t="s">
        <v>661</v>
      </c>
      <c r="C307" s="694" t="s">
        <v>662</v>
      </c>
      <c r="D307" s="694"/>
      <c r="E307" s="694"/>
      <c r="F307" s="260" t="s">
        <v>663</v>
      </c>
      <c r="G307" s="260"/>
      <c r="H307" s="260"/>
      <c r="I307" s="261">
        <v>1</v>
      </c>
      <c r="J307" s="262"/>
      <c r="K307" s="260"/>
      <c r="L307" s="262"/>
      <c r="M307" s="260"/>
      <c r="N307" s="263"/>
    </row>
    <row r="308" spans="1:14" x14ac:dyDescent="0.2">
      <c r="A308" s="267"/>
      <c r="B308" s="268">
        <v>1</v>
      </c>
      <c r="C308" s="692" t="s">
        <v>461</v>
      </c>
      <c r="D308" s="692"/>
      <c r="E308" s="692"/>
      <c r="F308" s="269"/>
      <c r="G308" s="269"/>
      <c r="H308" s="269"/>
      <c r="I308" s="269"/>
      <c r="J308" s="270">
        <v>177.54</v>
      </c>
      <c r="K308" s="269"/>
      <c r="L308" s="270">
        <v>177.54</v>
      </c>
      <c r="M308" s="271">
        <v>20.34</v>
      </c>
      <c r="N308" s="272">
        <v>3611</v>
      </c>
    </row>
    <row r="309" spans="1:14" x14ac:dyDescent="0.2">
      <c r="A309" s="267"/>
      <c r="B309" s="268">
        <v>2</v>
      </c>
      <c r="C309" s="692" t="s">
        <v>466</v>
      </c>
      <c r="D309" s="692"/>
      <c r="E309" s="692"/>
      <c r="F309" s="269"/>
      <c r="G309" s="269"/>
      <c r="H309" s="269"/>
      <c r="I309" s="269"/>
      <c r="J309" s="270">
        <v>172.26</v>
      </c>
      <c r="K309" s="269"/>
      <c r="L309" s="270">
        <v>172.26</v>
      </c>
      <c r="M309" s="271">
        <v>8.7799999999999994</v>
      </c>
      <c r="N309" s="272">
        <v>1512</v>
      </c>
    </row>
    <row r="310" spans="1:14" x14ac:dyDescent="0.2">
      <c r="A310" s="267"/>
      <c r="B310" s="268">
        <v>3</v>
      </c>
      <c r="C310" s="692" t="s">
        <v>467</v>
      </c>
      <c r="D310" s="692"/>
      <c r="E310" s="692"/>
      <c r="F310" s="269"/>
      <c r="G310" s="269"/>
      <c r="H310" s="269"/>
      <c r="I310" s="269"/>
      <c r="J310" s="270">
        <v>13.06</v>
      </c>
      <c r="K310" s="269"/>
      <c r="L310" s="270">
        <v>13.06</v>
      </c>
      <c r="M310" s="271">
        <v>20.34</v>
      </c>
      <c r="N310" s="272">
        <v>266</v>
      </c>
    </row>
    <row r="311" spans="1:14" x14ac:dyDescent="0.2">
      <c r="A311" s="267"/>
      <c r="B311" s="268">
        <v>4</v>
      </c>
      <c r="C311" s="692" t="s">
        <v>468</v>
      </c>
      <c r="D311" s="692"/>
      <c r="E311" s="692"/>
      <c r="F311" s="269"/>
      <c r="G311" s="269"/>
      <c r="H311" s="269"/>
      <c r="I311" s="269"/>
      <c r="J311" s="270">
        <v>116.74</v>
      </c>
      <c r="K311" s="269"/>
      <c r="L311" s="270">
        <v>116.74</v>
      </c>
      <c r="M311" s="271">
        <v>6.14</v>
      </c>
      <c r="N311" s="272">
        <v>717</v>
      </c>
    </row>
    <row r="312" spans="1:14" x14ac:dyDescent="0.2">
      <c r="A312" s="267"/>
      <c r="B312" s="266"/>
      <c r="C312" s="692" t="s">
        <v>462</v>
      </c>
      <c r="D312" s="692"/>
      <c r="E312" s="692"/>
      <c r="F312" s="269" t="s">
        <v>594</v>
      </c>
      <c r="G312" s="280">
        <v>14.6</v>
      </c>
      <c r="H312" s="269"/>
      <c r="I312" s="280">
        <v>14.6</v>
      </c>
      <c r="J312" s="270"/>
      <c r="K312" s="269"/>
      <c r="L312" s="270"/>
      <c r="M312" s="269"/>
      <c r="N312" s="272"/>
    </row>
    <row r="313" spans="1:14" x14ac:dyDescent="0.2">
      <c r="A313" s="267"/>
      <c r="B313" s="266"/>
      <c r="C313" s="692" t="s">
        <v>469</v>
      </c>
      <c r="D313" s="692"/>
      <c r="E313" s="692"/>
      <c r="F313" s="269" t="s">
        <v>594</v>
      </c>
      <c r="G313" s="280">
        <v>0.8</v>
      </c>
      <c r="H313" s="269"/>
      <c r="I313" s="280">
        <v>0.8</v>
      </c>
      <c r="J313" s="270"/>
      <c r="K313" s="269"/>
      <c r="L313" s="270"/>
      <c r="M313" s="269"/>
      <c r="N313" s="272"/>
    </row>
    <row r="314" spans="1:14" x14ac:dyDescent="0.2">
      <c r="A314" s="267"/>
      <c r="B314" s="266"/>
      <c r="C314" s="696" t="s">
        <v>463</v>
      </c>
      <c r="D314" s="696"/>
      <c r="E314" s="696"/>
      <c r="F314" s="274"/>
      <c r="G314" s="274"/>
      <c r="H314" s="274"/>
      <c r="I314" s="274"/>
      <c r="J314" s="275">
        <v>466.54</v>
      </c>
      <c r="K314" s="274"/>
      <c r="L314" s="275">
        <v>466.54</v>
      </c>
      <c r="M314" s="274"/>
      <c r="N314" s="276"/>
    </row>
    <row r="315" spans="1:14" x14ac:dyDescent="0.2">
      <c r="A315" s="267"/>
      <c r="B315" s="266"/>
      <c r="C315" s="692" t="s">
        <v>464</v>
      </c>
      <c r="D315" s="692"/>
      <c r="E315" s="692"/>
      <c r="F315" s="269"/>
      <c r="G315" s="269"/>
      <c r="H315" s="269"/>
      <c r="I315" s="269"/>
      <c r="J315" s="270"/>
      <c r="K315" s="269"/>
      <c r="L315" s="270">
        <v>190.6</v>
      </c>
      <c r="M315" s="269"/>
      <c r="N315" s="272">
        <v>3877</v>
      </c>
    </row>
    <row r="316" spans="1:14" ht="78.75" x14ac:dyDescent="0.2">
      <c r="A316" s="267"/>
      <c r="B316" s="266" t="s">
        <v>630</v>
      </c>
      <c r="C316" s="692" t="s">
        <v>473</v>
      </c>
      <c r="D316" s="692"/>
      <c r="E316" s="692"/>
      <c r="F316" s="269" t="s">
        <v>596</v>
      </c>
      <c r="G316" s="277">
        <v>97</v>
      </c>
      <c r="H316" s="269"/>
      <c r="I316" s="277">
        <v>97</v>
      </c>
      <c r="J316" s="270"/>
      <c r="K316" s="269"/>
      <c r="L316" s="270">
        <v>184.88</v>
      </c>
      <c r="M316" s="269"/>
      <c r="N316" s="272">
        <v>3761</v>
      </c>
    </row>
    <row r="317" spans="1:14" ht="78.75" x14ac:dyDescent="0.2">
      <c r="A317" s="267"/>
      <c r="B317" s="266" t="s">
        <v>631</v>
      </c>
      <c r="C317" s="692" t="s">
        <v>474</v>
      </c>
      <c r="D317" s="692"/>
      <c r="E317" s="692"/>
      <c r="F317" s="269" t="s">
        <v>596</v>
      </c>
      <c r="G317" s="277">
        <v>51</v>
      </c>
      <c r="H317" s="269"/>
      <c r="I317" s="277">
        <v>51</v>
      </c>
      <c r="J317" s="270"/>
      <c r="K317" s="269"/>
      <c r="L317" s="270">
        <v>97.21</v>
      </c>
      <c r="M317" s="269"/>
      <c r="N317" s="272">
        <v>1977</v>
      </c>
    </row>
    <row r="318" spans="1:14" x14ac:dyDescent="0.2">
      <c r="A318" s="278"/>
      <c r="B318" s="279"/>
      <c r="C318" s="694" t="s">
        <v>465</v>
      </c>
      <c r="D318" s="694"/>
      <c r="E318" s="694"/>
      <c r="F318" s="260"/>
      <c r="G318" s="260"/>
      <c r="H318" s="260"/>
      <c r="I318" s="260"/>
      <c r="J318" s="262"/>
      <c r="K318" s="260"/>
      <c r="L318" s="262">
        <v>748.63</v>
      </c>
      <c r="M318" s="274"/>
      <c r="N318" s="263">
        <v>11578</v>
      </c>
    </row>
    <row r="319" spans="1:14" ht="22.5" x14ac:dyDescent="0.2">
      <c r="A319" s="258">
        <v>25</v>
      </c>
      <c r="B319" s="259" t="s">
        <v>626</v>
      </c>
      <c r="C319" s="694" t="s">
        <v>627</v>
      </c>
      <c r="D319" s="694"/>
      <c r="E319" s="694"/>
      <c r="F319" s="260" t="s">
        <v>628</v>
      </c>
      <c r="G319" s="260"/>
      <c r="H319" s="260"/>
      <c r="I319" s="285">
        <v>0.16</v>
      </c>
      <c r="J319" s="262"/>
      <c r="K319" s="260"/>
      <c r="L319" s="262"/>
      <c r="M319" s="260"/>
      <c r="N319" s="263"/>
    </row>
    <row r="320" spans="1:14" x14ac:dyDescent="0.2">
      <c r="A320" s="264"/>
      <c r="B320" s="233"/>
      <c r="C320" s="692" t="s">
        <v>664</v>
      </c>
      <c r="D320" s="692"/>
      <c r="E320" s="692"/>
      <c r="F320" s="692"/>
      <c r="G320" s="692"/>
      <c r="H320" s="692"/>
      <c r="I320" s="692"/>
      <c r="J320" s="692"/>
      <c r="K320" s="692"/>
      <c r="L320" s="692"/>
      <c r="M320" s="692"/>
      <c r="N320" s="695"/>
    </row>
    <row r="321" spans="1:14" x14ac:dyDescent="0.2">
      <c r="A321" s="267"/>
      <c r="B321" s="268">
        <v>1</v>
      </c>
      <c r="C321" s="692" t="s">
        <v>461</v>
      </c>
      <c r="D321" s="692"/>
      <c r="E321" s="692"/>
      <c r="F321" s="269"/>
      <c r="G321" s="269"/>
      <c r="H321" s="269"/>
      <c r="I321" s="269"/>
      <c r="J321" s="270">
        <v>183.86</v>
      </c>
      <c r="K321" s="269"/>
      <c r="L321" s="270">
        <v>29.42</v>
      </c>
      <c r="M321" s="271">
        <v>20.34</v>
      </c>
      <c r="N321" s="272">
        <v>598</v>
      </c>
    </row>
    <row r="322" spans="1:14" x14ac:dyDescent="0.2">
      <c r="A322" s="267"/>
      <c r="B322" s="268">
        <v>4</v>
      </c>
      <c r="C322" s="692" t="s">
        <v>468</v>
      </c>
      <c r="D322" s="692"/>
      <c r="E322" s="692"/>
      <c r="F322" s="269"/>
      <c r="G322" s="269"/>
      <c r="H322" s="269"/>
      <c r="I322" s="269"/>
      <c r="J322" s="270">
        <v>3.68</v>
      </c>
      <c r="K322" s="269"/>
      <c r="L322" s="270">
        <v>0.59</v>
      </c>
      <c r="M322" s="271">
        <v>6.14</v>
      </c>
      <c r="N322" s="272">
        <v>4</v>
      </c>
    </row>
    <row r="323" spans="1:14" x14ac:dyDescent="0.2">
      <c r="A323" s="267"/>
      <c r="B323" s="266"/>
      <c r="C323" s="692" t="s">
        <v>462</v>
      </c>
      <c r="D323" s="692"/>
      <c r="E323" s="692"/>
      <c r="F323" s="269" t="s">
        <v>594</v>
      </c>
      <c r="G323" s="271">
        <v>15.12</v>
      </c>
      <c r="H323" s="269"/>
      <c r="I323" s="273">
        <v>2.4192</v>
      </c>
      <c r="J323" s="270"/>
      <c r="K323" s="269"/>
      <c r="L323" s="270"/>
      <c r="M323" s="269"/>
      <c r="N323" s="272"/>
    </row>
    <row r="324" spans="1:14" x14ac:dyDescent="0.2">
      <c r="A324" s="267"/>
      <c r="B324" s="266"/>
      <c r="C324" s="696" t="s">
        <v>463</v>
      </c>
      <c r="D324" s="696"/>
      <c r="E324" s="696"/>
      <c r="F324" s="274"/>
      <c r="G324" s="274"/>
      <c r="H324" s="274"/>
      <c r="I324" s="274"/>
      <c r="J324" s="275">
        <v>187.54</v>
      </c>
      <c r="K324" s="274"/>
      <c r="L324" s="275">
        <v>30.01</v>
      </c>
      <c r="M324" s="274"/>
      <c r="N324" s="276"/>
    </row>
    <row r="325" spans="1:14" x14ac:dyDescent="0.2">
      <c r="A325" s="267"/>
      <c r="B325" s="266"/>
      <c r="C325" s="692" t="s">
        <v>464</v>
      </c>
      <c r="D325" s="692"/>
      <c r="E325" s="692"/>
      <c r="F325" s="269"/>
      <c r="G325" s="269"/>
      <c r="H325" s="269"/>
      <c r="I325" s="269"/>
      <c r="J325" s="270"/>
      <c r="K325" s="269"/>
      <c r="L325" s="270">
        <v>29.42</v>
      </c>
      <c r="M325" s="269"/>
      <c r="N325" s="272">
        <v>598</v>
      </c>
    </row>
    <row r="326" spans="1:14" ht="78.75" x14ac:dyDescent="0.2">
      <c r="A326" s="267"/>
      <c r="B326" s="266" t="s">
        <v>630</v>
      </c>
      <c r="C326" s="692" t="s">
        <v>473</v>
      </c>
      <c r="D326" s="692"/>
      <c r="E326" s="692"/>
      <c r="F326" s="269" t="s">
        <v>596</v>
      </c>
      <c r="G326" s="277">
        <v>97</v>
      </c>
      <c r="H326" s="269"/>
      <c r="I326" s="277">
        <v>97</v>
      </c>
      <c r="J326" s="270"/>
      <c r="K326" s="269"/>
      <c r="L326" s="270">
        <v>28.54</v>
      </c>
      <c r="M326" s="269"/>
      <c r="N326" s="272">
        <v>580</v>
      </c>
    </row>
    <row r="327" spans="1:14" ht="78.75" x14ac:dyDescent="0.2">
      <c r="A327" s="267"/>
      <c r="B327" s="266" t="s">
        <v>631</v>
      </c>
      <c r="C327" s="692" t="s">
        <v>474</v>
      </c>
      <c r="D327" s="692"/>
      <c r="E327" s="692"/>
      <c r="F327" s="269" t="s">
        <v>596</v>
      </c>
      <c r="G327" s="277">
        <v>51</v>
      </c>
      <c r="H327" s="269"/>
      <c r="I327" s="277">
        <v>51</v>
      </c>
      <c r="J327" s="270"/>
      <c r="K327" s="269"/>
      <c r="L327" s="270">
        <v>15</v>
      </c>
      <c r="M327" s="269"/>
      <c r="N327" s="272">
        <v>305</v>
      </c>
    </row>
    <row r="328" spans="1:14" x14ac:dyDescent="0.2">
      <c r="A328" s="278"/>
      <c r="B328" s="279"/>
      <c r="C328" s="694" t="s">
        <v>465</v>
      </c>
      <c r="D328" s="694"/>
      <c r="E328" s="694"/>
      <c r="F328" s="260"/>
      <c r="G328" s="260"/>
      <c r="H328" s="260"/>
      <c r="I328" s="260"/>
      <c r="J328" s="262"/>
      <c r="K328" s="260"/>
      <c r="L328" s="262">
        <v>73.55</v>
      </c>
      <c r="M328" s="274"/>
      <c r="N328" s="263">
        <v>1487</v>
      </c>
    </row>
    <row r="329" spans="1:14" x14ac:dyDescent="0.2">
      <c r="A329" s="700" t="s">
        <v>665</v>
      </c>
      <c r="B329" s="701"/>
      <c r="C329" s="701"/>
      <c r="D329" s="701"/>
      <c r="E329" s="701"/>
      <c r="F329" s="701"/>
      <c r="G329" s="701"/>
      <c r="H329" s="701"/>
      <c r="I329" s="701"/>
      <c r="J329" s="701"/>
      <c r="K329" s="701"/>
      <c r="L329" s="701"/>
      <c r="M329" s="701"/>
      <c r="N329" s="702"/>
    </row>
    <row r="330" spans="1:14" ht="22.5" x14ac:dyDescent="0.2">
      <c r="A330" s="258">
        <v>26</v>
      </c>
      <c r="B330" s="259" t="s">
        <v>666</v>
      </c>
      <c r="C330" s="694" t="s">
        <v>667</v>
      </c>
      <c r="D330" s="694"/>
      <c r="E330" s="694"/>
      <c r="F330" s="260" t="s">
        <v>650</v>
      </c>
      <c r="G330" s="260"/>
      <c r="H330" s="260"/>
      <c r="I330" s="261">
        <v>1</v>
      </c>
      <c r="J330" s="262"/>
      <c r="K330" s="260"/>
      <c r="L330" s="262"/>
      <c r="M330" s="260"/>
      <c r="N330" s="263"/>
    </row>
    <row r="331" spans="1:14" x14ac:dyDescent="0.2">
      <c r="A331" s="267"/>
      <c r="B331" s="268">
        <v>1</v>
      </c>
      <c r="C331" s="692" t="s">
        <v>461</v>
      </c>
      <c r="D331" s="692"/>
      <c r="E331" s="692"/>
      <c r="F331" s="269"/>
      <c r="G331" s="269"/>
      <c r="H331" s="269"/>
      <c r="I331" s="269"/>
      <c r="J331" s="270">
        <v>22.07</v>
      </c>
      <c r="K331" s="269"/>
      <c r="L331" s="270">
        <v>22.07</v>
      </c>
      <c r="M331" s="271">
        <v>20.34</v>
      </c>
      <c r="N331" s="272">
        <v>449</v>
      </c>
    </row>
    <row r="332" spans="1:14" x14ac:dyDescent="0.2">
      <c r="A332" s="267"/>
      <c r="B332" s="268">
        <v>2</v>
      </c>
      <c r="C332" s="692" t="s">
        <v>466</v>
      </c>
      <c r="D332" s="692"/>
      <c r="E332" s="692"/>
      <c r="F332" s="269"/>
      <c r="G332" s="269"/>
      <c r="H332" s="269"/>
      <c r="I332" s="269"/>
      <c r="J332" s="270">
        <v>92.59</v>
      </c>
      <c r="K332" s="269"/>
      <c r="L332" s="270">
        <v>92.59</v>
      </c>
      <c r="M332" s="271">
        <v>8.7799999999999994</v>
      </c>
      <c r="N332" s="272">
        <v>813</v>
      </c>
    </row>
    <row r="333" spans="1:14" x14ac:dyDescent="0.2">
      <c r="A333" s="267"/>
      <c r="B333" s="268">
        <v>3</v>
      </c>
      <c r="C333" s="692" t="s">
        <v>467</v>
      </c>
      <c r="D333" s="692"/>
      <c r="E333" s="692"/>
      <c r="F333" s="269"/>
      <c r="G333" s="269"/>
      <c r="H333" s="269"/>
      <c r="I333" s="269"/>
      <c r="J333" s="270">
        <v>13.23</v>
      </c>
      <c r="K333" s="269"/>
      <c r="L333" s="270">
        <v>13.23</v>
      </c>
      <c r="M333" s="271">
        <v>20.34</v>
      </c>
      <c r="N333" s="272">
        <v>269</v>
      </c>
    </row>
    <row r="334" spans="1:14" x14ac:dyDescent="0.2">
      <c r="A334" s="267"/>
      <c r="B334" s="268">
        <v>4</v>
      </c>
      <c r="C334" s="692" t="s">
        <v>468</v>
      </c>
      <c r="D334" s="692"/>
      <c r="E334" s="692"/>
      <c r="F334" s="269"/>
      <c r="G334" s="269"/>
      <c r="H334" s="269"/>
      <c r="I334" s="269"/>
      <c r="J334" s="270">
        <v>0.44</v>
      </c>
      <c r="K334" s="269"/>
      <c r="L334" s="270">
        <v>0.44</v>
      </c>
      <c r="M334" s="271">
        <v>6.14</v>
      </c>
      <c r="N334" s="272">
        <v>3</v>
      </c>
    </row>
    <row r="335" spans="1:14" x14ac:dyDescent="0.2">
      <c r="A335" s="267"/>
      <c r="B335" s="266"/>
      <c r="C335" s="692" t="s">
        <v>462</v>
      </c>
      <c r="D335" s="692"/>
      <c r="E335" s="692"/>
      <c r="F335" s="269" t="s">
        <v>594</v>
      </c>
      <c r="G335" s="271">
        <v>1.76</v>
      </c>
      <c r="H335" s="269"/>
      <c r="I335" s="271">
        <v>1.76</v>
      </c>
      <c r="J335" s="270"/>
      <c r="K335" s="269"/>
      <c r="L335" s="270"/>
      <c r="M335" s="269"/>
      <c r="N335" s="272"/>
    </row>
    <row r="336" spans="1:14" x14ac:dyDescent="0.2">
      <c r="A336" s="267"/>
      <c r="B336" s="266"/>
      <c r="C336" s="692" t="s">
        <v>469</v>
      </c>
      <c r="D336" s="692"/>
      <c r="E336" s="692"/>
      <c r="F336" s="269" t="s">
        <v>594</v>
      </c>
      <c r="G336" s="271">
        <v>0.81</v>
      </c>
      <c r="H336" s="269"/>
      <c r="I336" s="271">
        <v>0.81</v>
      </c>
      <c r="J336" s="270"/>
      <c r="K336" s="269"/>
      <c r="L336" s="270"/>
      <c r="M336" s="269"/>
      <c r="N336" s="272"/>
    </row>
    <row r="337" spans="1:14" x14ac:dyDescent="0.2">
      <c r="A337" s="267"/>
      <c r="B337" s="266"/>
      <c r="C337" s="696" t="s">
        <v>463</v>
      </c>
      <c r="D337" s="696"/>
      <c r="E337" s="696"/>
      <c r="F337" s="274"/>
      <c r="G337" s="274"/>
      <c r="H337" s="274"/>
      <c r="I337" s="274"/>
      <c r="J337" s="275">
        <v>115.1</v>
      </c>
      <c r="K337" s="274"/>
      <c r="L337" s="275">
        <v>115.1</v>
      </c>
      <c r="M337" s="274"/>
      <c r="N337" s="276"/>
    </row>
    <row r="338" spans="1:14" x14ac:dyDescent="0.2">
      <c r="A338" s="267"/>
      <c r="B338" s="266"/>
      <c r="C338" s="692" t="s">
        <v>464</v>
      </c>
      <c r="D338" s="692"/>
      <c r="E338" s="692"/>
      <c r="F338" s="269"/>
      <c r="G338" s="269"/>
      <c r="H338" s="269"/>
      <c r="I338" s="269"/>
      <c r="J338" s="270"/>
      <c r="K338" s="269"/>
      <c r="L338" s="270">
        <v>35.299999999999997</v>
      </c>
      <c r="M338" s="269"/>
      <c r="N338" s="272">
        <v>718</v>
      </c>
    </row>
    <row r="339" spans="1:14" ht="78.75" x14ac:dyDescent="0.2">
      <c r="A339" s="267"/>
      <c r="B339" s="266" t="s">
        <v>630</v>
      </c>
      <c r="C339" s="692" t="s">
        <v>473</v>
      </c>
      <c r="D339" s="692"/>
      <c r="E339" s="692"/>
      <c r="F339" s="269" t="s">
        <v>596</v>
      </c>
      <c r="G339" s="277">
        <v>97</v>
      </c>
      <c r="H339" s="269"/>
      <c r="I339" s="277">
        <v>97</v>
      </c>
      <c r="J339" s="270"/>
      <c r="K339" s="269"/>
      <c r="L339" s="270">
        <v>34.24</v>
      </c>
      <c r="M339" s="269"/>
      <c r="N339" s="272">
        <v>696</v>
      </c>
    </row>
    <row r="340" spans="1:14" ht="78.75" x14ac:dyDescent="0.2">
      <c r="A340" s="267"/>
      <c r="B340" s="266" t="s">
        <v>631</v>
      </c>
      <c r="C340" s="692" t="s">
        <v>474</v>
      </c>
      <c r="D340" s="692"/>
      <c r="E340" s="692"/>
      <c r="F340" s="269" t="s">
        <v>596</v>
      </c>
      <c r="G340" s="277">
        <v>51</v>
      </c>
      <c r="H340" s="269"/>
      <c r="I340" s="277">
        <v>51</v>
      </c>
      <c r="J340" s="270"/>
      <c r="K340" s="269"/>
      <c r="L340" s="270">
        <v>18</v>
      </c>
      <c r="M340" s="269"/>
      <c r="N340" s="272">
        <v>366</v>
      </c>
    </row>
    <row r="341" spans="1:14" x14ac:dyDescent="0.2">
      <c r="A341" s="278"/>
      <c r="B341" s="279"/>
      <c r="C341" s="694" t="s">
        <v>465</v>
      </c>
      <c r="D341" s="694"/>
      <c r="E341" s="694"/>
      <c r="F341" s="260"/>
      <c r="G341" s="260"/>
      <c r="H341" s="260"/>
      <c r="I341" s="260"/>
      <c r="J341" s="262"/>
      <c r="K341" s="260"/>
      <c r="L341" s="262">
        <v>167.34</v>
      </c>
      <c r="M341" s="274"/>
      <c r="N341" s="263">
        <v>2327</v>
      </c>
    </row>
    <row r="342" spans="1:14" x14ac:dyDescent="0.2">
      <c r="A342" s="288"/>
      <c r="B342" s="279"/>
      <c r="C342" s="279"/>
      <c r="D342" s="279"/>
      <c r="E342" s="279"/>
      <c r="F342" s="288"/>
      <c r="G342" s="288"/>
      <c r="H342" s="288"/>
      <c r="I342" s="288"/>
      <c r="J342" s="289"/>
      <c r="K342" s="288"/>
      <c r="L342" s="289"/>
      <c r="M342" s="269"/>
      <c r="N342" s="289"/>
    </row>
    <row r="343" spans="1:14" x14ac:dyDescent="0.2">
      <c r="A343" s="290"/>
      <c r="B343" s="291"/>
      <c r="C343" s="694" t="s">
        <v>668</v>
      </c>
      <c r="D343" s="694"/>
      <c r="E343" s="694"/>
      <c r="F343" s="694"/>
      <c r="G343" s="694"/>
      <c r="H343" s="694"/>
      <c r="I343" s="694"/>
      <c r="J343" s="694"/>
      <c r="K343" s="694"/>
      <c r="L343" s="292">
        <v>5203.1899999999996</v>
      </c>
      <c r="M343" s="293"/>
      <c r="N343" s="294"/>
    </row>
    <row r="344" spans="1:14" ht="12" x14ac:dyDescent="0.2">
      <c r="A344" s="697" t="s">
        <v>669</v>
      </c>
      <c r="B344" s="698"/>
      <c r="C344" s="698"/>
      <c r="D344" s="698"/>
      <c r="E344" s="698"/>
      <c r="F344" s="698"/>
      <c r="G344" s="698"/>
      <c r="H344" s="698"/>
      <c r="I344" s="698"/>
      <c r="J344" s="698"/>
      <c r="K344" s="698"/>
      <c r="L344" s="698"/>
      <c r="M344" s="698"/>
      <c r="N344" s="699"/>
    </row>
    <row r="345" spans="1:14" ht="22.5" x14ac:dyDescent="0.2">
      <c r="A345" s="258">
        <v>27</v>
      </c>
      <c r="B345" s="259" t="s">
        <v>670</v>
      </c>
      <c r="C345" s="694" t="s">
        <v>485</v>
      </c>
      <c r="D345" s="694"/>
      <c r="E345" s="694"/>
      <c r="F345" s="260" t="s">
        <v>671</v>
      </c>
      <c r="G345" s="260"/>
      <c r="H345" s="260"/>
      <c r="I345" s="261">
        <v>2</v>
      </c>
      <c r="J345" s="262">
        <v>559.83000000000004</v>
      </c>
      <c r="K345" s="260"/>
      <c r="L345" s="262">
        <v>1119.6600000000001</v>
      </c>
      <c r="M345" s="285">
        <v>6.14</v>
      </c>
      <c r="N345" s="263">
        <v>6875</v>
      </c>
    </row>
    <row r="346" spans="1:14" x14ac:dyDescent="0.2">
      <c r="A346" s="278"/>
      <c r="B346" s="279"/>
      <c r="C346" s="231" t="s">
        <v>672</v>
      </c>
      <c r="D346" s="232"/>
      <c r="E346" s="232"/>
      <c r="F346" s="288"/>
      <c r="G346" s="288"/>
      <c r="H346" s="288"/>
      <c r="I346" s="288"/>
      <c r="J346" s="295"/>
      <c r="K346" s="288"/>
      <c r="L346" s="295"/>
      <c r="M346" s="296"/>
      <c r="N346" s="297"/>
    </row>
    <row r="347" spans="1:14" ht="22.5" x14ac:dyDescent="0.2">
      <c r="A347" s="258">
        <v>28</v>
      </c>
      <c r="B347" s="259" t="s">
        <v>673</v>
      </c>
      <c r="C347" s="694" t="s">
        <v>486</v>
      </c>
      <c r="D347" s="694"/>
      <c r="E347" s="694"/>
      <c r="F347" s="260" t="s">
        <v>671</v>
      </c>
      <c r="G347" s="260"/>
      <c r="H347" s="260"/>
      <c r="I347" s="261">
        <v>2</v>
      </c>
      <c r="J347" s="262">
        <v>102.05</v>
      </c>
      <c r="K347" s="260"/>
      <c r="L347" s="262">
        <v>204.1</v>
      </c>
      <c r="M347" s="285">
        <v>6.14</v>
      </c>
      <c r="N347" s="263">
        <v>1253</v>
      </c>
    </row>
    <row r="348" spans="1:14" x14ac:dyDescent="0.2">
      <c r="A348" s="278"/>
      <c r="B348" s="279"/>
      <c r="C348" s="231" t="s">
        <v>672</v>
      </c>
      <c r="D348" s="232"/>
      <c r="E348" s="232"/>
      <c r="F348" s="288"/>
      <c r="G348" s="288"/>
      <c r="H348" s="288"/>
      <c r="I348" s="288"/>
      <c r="J348" s="295"/>
      <c r="K348" s="288"/>
      <c r="L348" s="295"/>
      <c r="M348" s="296"/>
      <c r="N348" s="297"/>
    </row>
    <row r="349" spans="1:14" x14ac:dyDescent="0.2">
      <c r="A349" s="258">
        <v>29</v>
      </c>
      <c r="B349" s="259" t="s">
        <v>674</v>
      </c>
      <c r="C349" s="694" t="s">
        <v>675</v>
      </c>
      <c r="D349" s="694"/>
      <c r="E349" s="694"/>
      <c r="F349" s="260" t="s">
        <v>671</v>
      </c>
      <c r="G349" s="260"/>
      <c r="H349" s="260"/>
      <c r="I349" s="261">
        <v>4</v>
      </c>
      <c r="J349" s="262">
        <v>361.02</v>
      </c>
      <c r="K349" s="260"/>
      <c r="L349" s="262">
        <v>1444.08</v>
      </c>
      <c r="M349" s="285">
        <v>6.14</v>
      </c>
      <c r="N349" s="263">
        <v>8867</v>
      </c>
    </row>
    <row r="350" spans="1:14" x14ac:dyDescent="0.2">
      <c r="A350" s="278"/>
      <c r="B350" s="279"/>
      <c r="C350" s="231" t="s">
        <v>672</v>
      </c>
      <c r="D350" s="232"/>
      <c r="E350" s="232"/>
      <c r="F350" s="288"/>
      <c r="G350" s="288"/>
      <c r="H350" s="288"/>
      <c r="I350" s="288"/>
      <c r="J350" s="295"/>
      <c r="K350" s="288"/>
      <c r="L350" s="295"/>
      <c r="M350" s="296"/>
      <c r="N350" s="297"/>
    </row>
    <row r="351" spans="1:14" x14ac:dyDescent="0.2">
      <c r="A351" s="264"/>
      <c r="B351" s="233"/>
      <c r="C351" s="692" t="s">
        <v>676</v>
      </c>
      <c r="D351" s="692"/>
      <c r="E351" s="692"/>
      <c r="F351" s="692"/>
      <c r="G351" s="692"/>
      <c r="H351" s="692"/>
      <c r="I351" s="692"/>
      <c r="J351" s="692"/>
      <c r="K351" s="692"/>
      <c r="L351" s="692"/>
      <c r="M351" s="692"/>
      <c r="N351" s="695"/>
    </row>
    <row r="352" spans="1:14" x14ac:dyDescent="0.2">
      <c r="A352" s="258">
        <v>30</v>
      </c>
      <c r="B352" s="259" t="s">
        <v>674</v>
      </c>
      <c r="C352" s="694" t="s">
        <v>677</v>
      </c>
      <c r="D352" s="694"/>
      <c r="E352" s="694"/>
      <c r="F352" s="260" t="s">
        <v>671</v>
      </c>
      <c r="G352" s="260"/>
      <c r="H352" s="260"/>
      <c r="I352" s="261">
        <v>4</v>
      </c>
      <c r="J352" s="262">
        <v>47.5</v>
      </c>
      <c r="K352" s="260"/>
      <c r="L352" s="262">
        <v>190</v>
      </c>
      <c r="M352" s="285">
        <v>6.14</v>
      </c>
      <c r="N352" s="263">
        <v>1167</v>
      </c>
    </row>
    <row r="353" spans="1:14" x14ac:dyDescent="0.2">
      <c r="A353" s="278"/>
      <c r="B353" s="279"/>
      <c r="C353" s="231" t="s">
        <v>672</v>
      </c>
      <c r="D353" s="232"/>
      <c r="E353" s="232"/>
      <c r="F353" s="288"/>
      <c r="G353" s="288"/>
      <c r="H353" s="288"/>
      <c r="I353" s="288"/>
      <c r="J353" s="295"/>
      <c r="K353" s="288"/>
      <c r="L353" s="295"/>
      <c r="M353" s="296"/>
      <c r="N353" s="297"/>
    </row>
    <row r="354" spans="1:14" x14ac:dyDescent="0.2">
      <c r="A354" s="264"/>
      <c r="B354" s="233"/>
      <c r="C354" s="692" t="s">
        <v>678</v>
      </c>
      <c r="D354" s="692"/>
      <c r="E354" s="692"/>
      <c r="F354" s="692"/>
      <c r="G354" s="692"/>
      <c r="H354" s="692"/>
      <c r="I354" s="692"/>
      <c r="J354" s="692"/>
      <c r="K354" s="692"/>
      <c r="L354" s="692"/>
      <c r="M354" s="692"/>
      <c r="N354" s="695"/>
    </row>
    <row r="355" spans="1:14" ht="22.5" x14ac:dyDescent="0.2">
      <c r="A355" s="258">
        <v>31</v>
      </c>
      <c r="B355" s="259" t="s">
        <v>679</v>
      </c>
      <c r="C355" s="694" t="s">
        <v>680</v>
      </c>
      <c r="D355" s="694"/>
      <c r="E355" s="694"/>
      <c r="F355" s="260" t="s">
        <v>671</v>
      </c>
      <c r="G355" s="260"/>
      <c r="H355" s="260"/>
      <c r="I355" s="261">
        <v>4</v>
      </c>
      <c r="J355" s="262">
        <v>1373.08</v>
      </c>
      <c r="K355" s="260"/>
      <c r="L355" s="262">
        <v>5492.32</v>
      </c>
      <c r="M355" s="285">
        <v>6.14</v>
      </c>
      <c r="N355" s="263">
        <v>33723</v>
      </c>
    </row>
    <row r="356" spans="1:14" x14ac:dyDescent="0.2">
      <c r="A356" s="278"/>
      <c r="B356" s="279"/>
      <c r="C356" s="231" t="s">
        <v>672</v>
      </c>
      <c r="D356" s="232"/>
      <c r="E356" s="232"/>
      <c r="F356" s="288"/>
      <c r="G356" s="288"/>
      <c r="H356" s="288"/>
      <c r="I356" s="288"/>
      <c r="J356" s="295"/>
      <c r="K356" s="288"/>
      <c r="L356" s="295"/>
      <c r="M356" s="296"/>
      <c r="N356" s="297"/>
    </row>
    <row r="357" spans="1:14" x14ac:dyDescent="0.2">
      <c r="A357" s="258">
        <v>32</v>
      </c>
      <c r="B357" s="259" t="s">
        <v>674</v>
      </c>
      <c r="C357" s="694" t="s">
        <v>681</v>
      </c>
      <c r="D357" s="694"/>
      <c r="E357" s="694"/>
      <c r="F357" s="260" t="s">
        <v>671</v>
      </c>
      <c r="G357" s="260"/>
      <c r="H357" s="260"/>
      <c r="I357" s="261">
        <v>1</v>
      </c>
      <c r="J357" s="262">
        <v>228.01</v>
      </c>
      <c r="K357" s="260"/>
      <c r="L357" s="262">
        <v>228.01</v>
      </c>
      <c r="M357" s="285">
        <v>6.14</v>
      </c>
      <c r="N357" s="263">
        <v>1400</v>
      </c>
    </row>
    <row r="358" spans="1:14" x14ac:dyDescent="0.2">
      <c r="A358" s="278"/>
      <c r="B358" s="279"/>
      <c r="C358" s="231" t="s">
        <v>672</v>
      </c>
      <c r="D358" s="232"/>
      <c r="E358" s="232"/>
      <c r="F358" s="288"/>
      <c r="G358" s="288"/>
      <c r="H358" s="288"/>
      <c r="I358" s="288"/>
      <c r="J358" s="295"/>
      <c r="K358" s="288"/>
      <c r="L358" s="295"/>
      <c r="M358" s="296"/>
      <c r="N358" s="297"/>
    </row>
    <row r="359" spans="1:14" x14ac:dyDescent="0.2">
      <c r="A359" s="264"/>
      <c r="B359" s="233"/>
      <c r="C359" s="692" t="s">
        <v>682</v>
      </c>
      <c r="D359" s="692"/>
      <c r="E359" s="692"/>
      <c r="F359" s="692"/>
      <c r="G359" s="692"/>
      <c r="H359" s="692"/>
      <c r="I359" s="692"/>
      <c r="J359" s="692"/>
      <c r="K359" s="692"/>
      <c r="L359" s="692"/>
      <c r="M359" s="692"/>
      <c r="N359" s="695"/>
    </row>
    <row r="360" spans="1:14" ht="22.5" x14ac:dyDescent="0.2">
      <c r="A360" s="258">
        <v>33</v>
      </c>
      <c r="B360" s="259" t="s">
        <v>683</v>
      </c>
      <c r="C360" s="694" t="s">
        <v>487</v>
      </c>
      <c r="D360" s="694"/>
      <c r="E360" s="694"/>
      <c r="F360" s="260" t="s">
        <v>671</v>
      </c>
      <c r="G360" s="260"/>
      <c r="H360" s="260"/>
      <c r="I360" s="261">
        <v>30</v>
      </c>
      <c r="J360" s="262">
        <v>131.30000000000001</v>
      </c>
      <c r="K360" s="260"/>
      <c r="L360" s="262">
        <v>3939</v>
      </c>
      <c r="M360" s="285">
        <v>6.14</v>
      </c>
      <c r="N360" s="263">
        <v>24185</v>
      </c>
    </row>
    <row r="361" spans="1:14" x14ac:dyDescent="0.2">
      <c r="A361" s="278"/>
      <c r="B361" s="279"/>
      <c r="C361" s="231" t="s">
        <v>672</v>
      </c>
      <c r="D361" s="232"/>
      <c r="E361" s="232"/>
      <c r="F361" s="288"/>
      <c r="G361" s="288"/>
      <c r="H361" s="288"/>
      <c r="I361" s="288"/>
      <c r="J361" s="295"/>
      <c r="K361" s="288"/>
      <c r="L361" s="295"/>
      <c r="M361" s="296"/>
      <c r="N361" s="297"/>
    </row>
    <row r="362" spans="1:14" ht="22.5" x14ac:dyDescent="0.2">
      <c r="A362" s="258">
        <v>34</v>
      </c>
      <c r="B362" s="259" t="s">
        <v>684</v>
      </c>
      <c r="C362" s="694" t="s">
        <v>488</v>
      </c>
      <c r="D362" s="694"/>
      <c r="E362" s="694"/>
      <c r="F362" s="260" t="s">
        <v>628</v>
      </c>
      <c r="G362" s="260"/>
      <c r="H362" s="260"/>
      <c r="I362" s="282">
        <v>0.3</v>
      </c>
      <c r="J362" s="262">
        <v>27</v>
      </c>
      <c r="K362" s="260"/>
      <c r="L362" s="262">
        <v>8.1</v>
      </c>
      <c r="M362" s="285">
        <v>6.14</v>
      </c>
      <c r="N362" s="263">
        <v>50</v>
      </c>
    </row>
    <row r="363" spans="1:14" x14ac:dyDescent="0.2">
      <c r="A363" s="278"/>
      <c r="B363" s="279"/>
      <c r="C363" s="231" t="s">
        <v>672</v>
      </c>
      <c r="D363" s="232"/>
      <c r="E363" s="232"/>
      <c r="F363" s="288"/>
      <c r="G363" s="288"/>
      <c r="H363" s="288"/>
      <c r="I363" s="288"/>
      <c r="J363" s="295"/>
      <c r="K363" s="288"/>
      <c r="L363" s="295"/>
      <c r="M363" s="296"/>
      <c r="N363" s="297"/>
    </row>
    <row r="364" spans="1:14" x14ac:dyDescent="0.2">
      <c r="A364" s="264"/>
      <c r="B364" s="233"/>
      <c r="C364" s="692" t="s">
        <v>685</v>
      </c>
      <c r="D364" s="692"/>
      <c r="E364" s="692"/>
      <c r="F364" s="692"/>
      <c r="G364" s="692"/>
      <c r="H364" s="692"/>
      <c r="I364" s="692"/>
      <c r="J364" s="692"/>
      <c r="K364" s="692"/>
      <c r="L364" s="692"/>
      <c r="M364" s="692"/>
      <c r="N364" s="695"/>
    </row>
    <row r="365" spans="1:14" x14ac:dyDescent="0.2">
      <c r="A365" s="258">
        <v>35</v>
      </c>
      <c r="B365" s="259" t="s">
        <v>674</v>
      </c>
      <c r="C365" s="694" t="s">
        <v>686</v>
      </c>
      <c r="D365" s="694"/>
      <c r="E365" s="694"/>
      <c r="F365" s="260" t="s">
        <v>671</v>
      </c>
      <c r="G365" s="260"/>
      <c r="H365" s="260"/>
      <c r="I365" s="261">
        <v>30</v>
      </c>
      <c r="J365" s="262">
        <v>28.77</v>
      </c>
      <c r="K365" s="260"/>
      <c r="L365" s="262">
        <v>863.1</v>
      </c>
      <c r="M365" s="285">
        <v>6.14</v>
      </c>
      <c r="N365" s="263">
        <v>5299</v>
      </c>
    </row>
    <row r="366" spans="1:14" x14ac:dyDescent="0.2">
      <c r="A366" s="278"/>
      <c r="B366" s="279"/>
      <c r="C366" s="231" t="s">
        <v>672</v>
      </c>
      <c r="D366" s="232"/>
      <c r="E366" s="232"/>
      <c r="F366" s="288"/>
      <c r="G366" s="288"/>
      <c r="H366" s="288"/>
      <c r="I366" s="288"/>
      <c r="J366" s="295"/>
      <c r="K366" s="288"/>
      <c r="L366" s="295"/>
      <c r="M366" s="296"/>
      <c r="N366" s="297"/>
    </row>
    <row r="367" spans="1:14" x14ac:dyDescent="0.2">
      <c r="A367" s="264"/>
      <c r="B367" s="233"/>
      <c r="C367" s="692" t="s">
        <v>687</v>
      </c>
      <c r="D367" s="692"/>
      <c r="E367" s="692"/>
      <c r="F367" s="692"/>
      <c r="G367" s="692"/>
      <c r="H367" s="692"/>
      <c r="I367" s="692"/>
      <c r="J367" s="692"/>
      <c r="K367" s="692"/>
      <c r="L367" s="692"/>
      <c r="M367" s="692"/>
      <c r="N367" s="695"/>
    </row>
    <row r="368" spans="1:14" x14ac:dyDescent="0.2">
      <c r="A368" s="258">
        <v>36</v>
      </c>
      <c r="B368" s="259" t="s">
        <v>674</v>
      </c>
      <c r="C368" s="694" t="s">
        <v>688</v>
      </c>
      <c r="D368" s="694"/>
      <c r="E368" s="694"/>
      <c r="F368" s="260" t="s">
        <v>671</v>
      </c>
      <c r="G368" s="260"/>
      <c r="H368" s="260"/>
      <c r="I368" s="261">
        <v>3</v>
      </c>
      <c r="J368" s="262">
        <v>742.54</v>
      </c>
      <c r="K368" s="260"/>
      <c r="L368" s="262">
        <v>2227.62</v>
      </c>
      <c r="M368" s="285">
        <v>6.14</v>
      </c>
      <c r="N368" s="263">
        <v>13678</v>
      </c>
    </row>
    <row r="369" spans="1:14" x14ac:dyDescent="0.2">
      <c r="A369" s="278"/>
      <c r="B369" s="279"/>
      <c r="C369" s="231" t="s">
        <v>672</v>
      </c>
      <c r="D369" s="232"/>
      <c r="E369" s="232"/>
      <c r="F369" s="288"/>
      <c r="G369" s="288"/>
      <c r="H369" s="288"/>
      <c r="I369" s="288"/>
      <c r="J369" s="295"/>
      <c r="K369" s="288"/>
      <c r="L369" s="295"/>
      <c r="M369" s="296"/>
      <c r="N369" s="297"/>
    </row>
    <row r="370" spans="1:14" x14ac:dyDescent="0.2">
      <c r="A370" s="264"/>
      <c r="B370" s="233"/>
      <c r="C370" s="692" t="s">
        <v>689</v>
      </c>
      <c r="D370" s="692"/>
      <c r="E370" s="692"/>
      <c r="F370" s="692"/>
      <c r="G370" s="692"/>
      <c r="H370" s="692"/>
      <c r="I370" s="692"/>
      <c r="J370" s="692"/>
      <c r="K370" s="692"/>
      <c r="L370" s="692"/>
      <c r="M370" s="692"/>
      <c r="N370" s="695"/>
    </row>
    <row r="371" spans="1:14" x14ac:dyDescent="0.2">
      <c r="A371" s="258">
        <v>37</v>
      </c>
      <c r="B371" s="259" t="s">
        <v>674</v>
      </c>
      <c r="C371" s="694" t="s">
        <v>690</v>
      </c>
      <c r="D371" s="694"/>
      <c r="E371" s="694"/>
      <c r="F371" s="260" t="s">
        <v>671</v>
      </c>
      <c r="G371" s="260"/>
      <c r="H371" s="260"/>
      <c r="I371" s="261">
        <v>6</v>
      </c>
      <c r="J371" s="262">
        <v>277.14</v>
      </c>
      <c r="K371" s="260"/>
      <c r="L371" s="262">
        <v>1662.84</v>
      </c>
      <c r="M371" s="285">
        <v>6.14</v>
      </c>
      <c r="N371" s="263">
        <v>10210</v>
      </c>
    </row>
    <row r="372" spans="1:14" x14ac:dyDescent="0.2">
      <c r="A372" s="278"/>
      <c r="B372" s="279"/>
      <c r="C372" s="231" t="s">
        <v>672</v>
      </c>
      <c r="D372" s="232"/>
      <c r="E372" s="232"/>
      <c r="F372" s="288"/>
      <c r="G372" s="288"/>
      <c r="H372" s="288"/>
      <c r="I372" s="288"/>
      <c r="J372" s="295"/>
      <c r="K372" s="288"/>
      <c r="L372" s="295"/>
      <c r="M372" s="296"/>
      <c r="N372" s="297"/>
    </row>
    <row r="373" spans="1:14" x14ac:dyDescent="0.2">
      <c r="A373" s="264"/>
      <c r="B373" s="233"/>
      <c r="C373" s="692" t="s">
        <v>691</v>
      </c>
      <c r="D373" s="692"/>
      <c r="E373" s="692"/>
      <c r="F373" s="692"/>
      <c r="G373" s="692"/>
      <c r="H373" s="692"/>
      <c r="I373" s="692"/>
      <c r="J373" s="692"/>
      <c r="K373" s="692"/>
      <c r="L373" s="692"/>
      <c r="M373" s="692"/>
      <c r="N373" s="695"/>
    </row>
    <row r="374" spans="1:14" ht="22.5" x14ac:dyDescent="0.2">
      <c r="A374" s="258">
        <v>38</v>
      </c>
      <c r="B374" s="259" t="s">
        <v>692</v>
      </c>
      <c r="C374" s="694" t="s">
        <v>693</v>
      </c>
      <c r="D374" s="694"/>
      <c r="E374" s="694"/>
      <c r="F374" s="260" t="s">
        <v>628</v>
      </c>
      <c r="G374" s="260"/>
      <c r="H374" s="260"/>
      <c r="I374" s="285">
        <v>0.12</v>
      </c>
      <c r="J374" s="262">
        <v>2265</v>
      </c>
      <c r="K374" s="260"/>
      <c r="L374" s="262">
        <v>271.8</v>
      </c>
      <c r="M374" s="285">
        <v>6.14</v>
      </c>
      <c r="N374" s="263">
        <v>1669</v>
      </c>
    </row>
    <row r="375" spans="1:14" x14ac:dyDescent="0.2">
      <c r="A375" s="278"/>
      <c r="B375" s="279"/>
      <c r="C375" s="231" t="s">
        <v>672</v>
      </c>
      <c r="D375" s="232"/>
      <c r="E375" s="232"/>
      <c r="F375" s="288"/>
      <c r="G375" s="288"/>
      <c r="H375" s="288"/>
      <c r="I375" s="288"/>
      <c r="J375" s="295"/>
      <c r="K375" s="288"/>
      <c r="L375" s="295"/>
      <c r="M375" s="296"/>
      <c r="N375" s="297"/>
    </row>
    <row r="376" spans="1:14" x14ac:dyDescent="0.2">
      <c r="A376" s="264"/>
      <c r="B376" s="233"/>
      <c r="C376" s="692" t="s">
        <v>694</v>
      </c>
      <c r="D376" s="692"/>
      <c r="E376" s="692"/>
      <c r="F376" s="692"/>
      <c r="G376" s="692"/>
      <c r="H376" s="692"/>
      <c r="I376" s="692"/>
      <c r="J376" s="692"/>
      <c r="K376" s="692"/>
      <c r="L376" s="692"/>
      <c r="M376" s="692"/>
      <c r="N376" s="695"/>
    </row>
    <row r="377" spans="1:14" x14ac:dyDescent="0.2">
      <c r="A377" s="258">
        <v>39</v>
      </c>
      <c r="B377" s="259" t="s">
        <v>695</v>
      </c>
      <c r="C377" s="694" t="s">
        <v>696</v>
      </c>
      <c r="D377" s="694"/>
      <c r="E377" s="694"/>
      <c r="F377" s="260" t="s">
        <v>697</v>
      </c>
      <c r="G377" s="260"/>
      <c r="H377" s="260"/>
      <c r="I377" s="285">
        <v>0.05</v>
      </c>
      <c r="J377" s="262">
        <v>8010.4</v>
      </c>
      <c r="K377" s="260"/>
      <c r="L377" s="262">
        <v>400.52</v>
      </c>
      <c r="M377" s="285">
        <v>6.14</v>
      </c>
      <c r="N377" s="263">
        <v>2459</v>
      </c>
    </row>
    <row r="378" spans="1:14" x14ac:dyDescent="0.2">
      <c r="A378" s="278"/>
      <c r="B378" s="279"/>
      <c r="C378" s="231" t="s">
        <v>698</v>
      </c>
      <c r="D378" s="232"/>
      <c r="E378" s="232"/>
      <c r="F378" s="288"/>
      <c r="G378" s="288"/>
      <c r="H378" s="288"/>
      <c r="I378" s="288"/>
      <c r="J378" s="295"/>
      <c r="K378" s="288"/>
      <c r="L378" s="295"/>
      <c r="M378" s="296"/>
      <c r="N378" s="297"/>
    </row>
    <row r="379" spans="1:14" x14ac:dyDescent="0.2">
      <c r="A379" s="264"/>
      <c r="B379" s="233"/>
      <c r="C379" s="692" t="s">
        <v>699</v>
      </c>
      <c r="D379" s="692"/>
      <c r="E379" s="692"/>
      <c r="F379" s="692"/>
      <c r="G379" s="692"/>
      <c r="H379" s="692"/>
      <c r="I379" s="692"/>
      <c r="J379" s="692"/>
      <c r="K379" s="692"/>
      <c r="L379" s="692"/>
      <c r="M379" s="692"/>
      <c r="N379" s="695"/>
    </row>
    <row r="380" spans="1:14" x14ac:dyDescent="0.2">
      <c r="A380" s="258">
        <v>40</v>
      </c>
      <c r="B380" s="259" t="s">
        <v>700</v>
      </c>
      <c r="C380" s="694" t="s">
        <v>701</v>
      </c>
      <c r="D380" s="694"/>
      <c r="E380" s="694"/>
      <c r="F380" s="260" t="s">
        <v>697</v>
      </c>
      <c r="G380" s="260"/>
      <c r="H380" s="260"/>
      <c r="I380" s="285">
        <v>7.0000000000000007E-2</v>
      </c>
      <c r="J380" s="262">
        <v>6891.1</v>
      </c>
      <c r="K380" s="260"/>
      <c r="L380" s="262">
        <v>482.38</v>
      </c>
      <c r="M380" s="285">
        <v>6.14</v>
      </c>
      <c r="N380" s="263">
        <v>2962</v>
      </c>
    </row>
    <row r="381" spans="1:14" x14ac:dyDescent="0.2">
      <c r="A381" s="278"/>
      <c r="B381" s="279"/>
      <c r="C381" s="231" t="s">
        <v>698</v>
      </c>
      <c r="D381" s="232"/>
      <c r="E381" s="232"/>
      <c r="F381" s="288"/>
      <c r="G381" s="288"/>
      <c r="H381" s="288"/>
      <c r="I381" s="288"/>
      <c r="J381" s="295"/>
      <c r="K381" s="288"/>
      <c r="L381" s="295"/>
      <c r="M381" s="296"/>
      <c r="N381" s="297"/>
    </row>
    <row r="382" spans="1:14" x14ac:dyDescent="0.2">
      <c r="A382" s="264"/>
      <c r="B382" s="233"/>
      <c r="C382" s="692" t="s">
        <v>702</v>
      </c>
      <c r="D382" s="692"/>
      <c r="E382" s="692"/>
      <c r="F382" s="692"/>
      <c r="G382" s="692"/>
      <c r="H382" s="692"/>
      <c r="I382" s="692"/>
      <c r="J382" s="692"/>
      <c r="K382" s="692"/>
      <c r="L382" s="692"/>
      <c r="M382" s="692"/>
      <c r="N382" s="695"/>
    </row>
    <row r="383" spans="1:14" ht="22.5" x14ac:dyDescent="0.2">
      <c r="A383" s="258">
        <v>41</v>
      </c>
      <c r="B383" s="259" t="s">
        <v>703</v>
      </c>
      <c r="C383" s="694" t="s">
        <v>704</v>
      </c>
      <c r="D383" s="694"/>
      <c r="E383" s="694"/>
      <c r="F383" s="260" t="s">
        <v>697</v>
      </c>
      <c r="G383" s="260"/>
      <c r="H383" s="260"/>
      <c r="I383" s="285">
        <v>0.08</v>
      </c>
      <c r="J383" s="262">
        <v>5178.2</v>
      </c>
      <c r="K383" s="260"/>
      <c r="L383" s="262">
        <v>414.26</v>
      </c>
      <c r="M383" s="285">
        <v>6.14</v>
      </c>
      <c r="N383" s="263">
        <v>2544</v>
      </c>
    </row>
    <row r="384" spans="1:14" x14ac:dyDescent="0.2">
      <c r="A384" s="278"/>
      <c r="B384" s="279"/>
      <c r="C384" s="231" t="s">
        <v>698</v>
      </c>
      <c r="D384" s="232"/>
      <c r="E384" s="232"/>
      <c r="F384" s="288"/>
      <c r="G384" s="288"/>
      <c r="H384" s="288"/>
      <c r="I384" s="288"/>
      <c r="J384" s="295"/>
      <c r="K384" s="288"/>
      <c r="L384" s="295"/>
      <c r="M384" s="296"/>
      <c r="N384" s="297"/>
    </row>
    <row r="385" spans="1:14" x14ac:dyDescent="0.2">
      <c r="A385" s="264"/>
      <c r="B385" s="233"/>
      <c r="C385" s="692" t="s">
        <v>705</v>
      </c>
      <c r="D385" s="692"/>
      <c r="E385" s="692"/>
      <c r="F385" s="692"/>
      <c r="G385" s="692"/>
      <c r="H385" s="692"/>
      <c r="I385" s="692"/>
      <c r="J385" s="692"/>
      <c r="K385" s="692"/>
      <c r="L385" s="692"/>
      <c r="M385" s="692"/>
      <c r="N385" s="695"/>
    </row>
    <row r="386" spans="1:14" ht="22.5" x14ac:dyDescent="0.2">
      <c r="A386" s="258">
        <v>42</v>
      </c>
      <c r="B386" s="259" t="s">
        <v>706</v>
      </c>
      <c r="C386" s="694" t="s">
        <v>707</v>
      </c>
      <c r="D386" s="694"/>
      <c r="E386" s="694"/>
      <c r="F386" s="260" t="s">
        <v>671</v>
      </c>
      <c r="G386" s="260"/>
      <c r="H386" s="260"/>
      <c r="I386" s="261">
        <v>3</v>
      </c>
      <c r="J386" s="262">
        <v>5.62</v>
      </c>
      <c r="K386" s="260"/>
      <c r="L386" s="262">
        <v>16.86</v>
      </c>
      <c r="M386" s="285">
        <v>6.14</v>
      </c>
      <c r="N386" s="263">
        <v>104</v>
      </c>
    </row>
    <row r="387" spans="1:14" x14ac:dyDescent="0.2">
      <c r="A387" s="278"/>
      <c r="B387" s="279"/>
      <c r="C387" s="231" t="s">
        <v>698</v>
      </c>
      <c r="D387" s="232"/>
      <c r="E387" s="232"/>
      <c r="F387" s="288"/>
      <c r="G387" s="288"/>
      <c r="H387" s="288"/>
      <c r="I387" s="288"/>
      <c r="J387" s="295"/>
      <c r="K387" s="288"/>
      <c r="L387" s="295"/>
      <c r="M387" s="296"/>
      <c r="N387" s="297"/>
    </row>
    <row r="388" spans="1:14" ht="22.5" x14ac:dyDescent="0.2">
      <c r="A388" s="258">
        <v>43</v>
      </c>
      <c r="B388" s="259" t="s">
        <v>708</v>
      </c>
      <c r="C388" s="694" t="s">
        <v>709</v>
      </c>
      <c r="D388" s="694"/>
      <c r="E388" s="694"/>
      <c r="F388" s="260" t="s">
        <v>671</v>
      </c>
      <c r="G388" s="260"/>
      <c r="H388" s="260"/>
      <c r="I388" s="261">
        <v>6</v>
      </c>
      <c r="J388" s="262">
        <v>13.21</v>
      </c>
      <c r="K388" s="260"/>
      <c r="L388" s="262">
        <v>79.260000000000005</v>
      </c>
      <c r="M388" s="285">
        <v>6.14</v>
      </c>
      <c r="N388" s="263">
        <v>487</v>
      </c>
    </row>
    <row r="389" spans="1:14" x14ac:dyDescent="0.2">
      <c r="A389" s="278"/>
      <c r="B389" s="279"/>
      <c r="C389" s="231" t="s">
        <v>698</v>
      </c>
      <c r="D389" s="232"/>
      <c r="E389" s="232"/>
      <c r="F389" s="288"/>
      <c r="G389" s="288"/>
      <c r="H389" s="288"/>
      <c r="I389" s="288"/>
      <c r="J389" s="295"/>
      <c r="K389" s="288"/>
      <c r="L389" s="295"/>
      <c r="M389" s="296"/>
      <c r="N389" s="297"/>
    </row>
    <row r="390" spans="1:14" ht="22.5" x14ac:dyDescent="0.2">
      <c r="A390" s="258">
        <v>44</v>
      </c>
      <c r="B390" s="259" t="s">
        <v>710</v>
      </c>
      <c r="C390" s="694" t="s">
        <v>711</v>
      </c>
      <c r="D390" s="694"/>
      <c r="E390" s="694"/>
      <c r="F390" s="260" t="s">
        <v>712</v>
      </c>
      <c r="G390" s="260"/>
      <c r="H390" s="260"/>
      <c r="I390" s="282">
        <v>0.3</v>
      </c>
      <c r="J390" s="262">
        <v>32550</v>
      </c>
      <c r="K390" s="260"/>
      <c r="L390" s="262">
        <v>9765</v>
      </c>
      <c r="M390" s="285">
        <v>6.14</v>
      </c>
      <c r="N390" s="263">
        <v>59957</v>
      </c>
    </row>
    <row r="391" spans="1:14" x14ac:dyDescent="0.2">
      <c r="A391" s="278"/>
      <c r="B391" s="279"/>
      <c r="C391" s="231" t="s">
        <v>672</v>
      </c>
      <c r="D391" s="232"/>
      <c r="E391" s="232"/>
      <c r="F391" s="288"/>
      <c r="G391" s="288"/>
      <c r="H391" s="288"/>
      <c r="I391" s="288"/>
      <c r="J391" s="295"/>
      <c r="K391" s="288"/>
      <c r="L391" s="295"/>
      <c r="M391" s="296"/>
      <c r="N391" s="297"/>
    </row>
    <row r="392" spans="1:14" x14ac:dyDescent="0.2">
      <c r="A392" s="264"/>
      <c r="B392" s="233"/>
      <c r="C392" s="692" t="s">
        <v>713</v>
      </c>
      <c r="D392" s="692"/>
      <c r="E392" s="692"/>
      <c r="F392" s="692"/>
      <c r="G392" s="692"/>
      <c r="H392" s="692"/>
      <c r="I392" s="692"/>
      <c r="J392" s="692"/>
      <c r="K392" s="692"/>
      <c r="L392" s="692"/>
      <c r="M392" s="692"/>
      <c r="N392" s="695"/>
    </row>
    <row r="393" spans="1:14" x14ac:dyDescent="0.2">
      <c r="A393" s="258">
        <v>45</v>
      </c>
      <c r="B393" s="259" t="s">
        <v>674</v>
      </c>
      <c r="C393" s="694" t="s">
        <v>714</v>
      </c>
      <c r="D393" s="694"/>
      <c r="E393" s="694"/>
      <c r="F393" s="260" t="s">
        <v>671</v>
      </c>
      <c r="G393" s="260"/>
      <c r="H393" s="260"/>
      <c r="I393" s="261">
        <v>2</v>
      </c>
      <c r="J393" s="262">
        <v>277.14</v>
      </c>
      <c r="K393" s="260"/>
      <c r="L393" s="262">
        <v>554.28</v>
      </c>
      <c r="M393" s="285">
        <v>6.14</v>
      </c>
      <c r="N393" s="263">
        <v>3403</v>
      </c>
    </row>
    <row r="394" spans="1:14" x14ac:dyDescent="0.2">
      <c r="A394" s="278"/>
      <c r="B394" s="279"/>
      <c r="C394" s="231" t="s">
        <v>672</v>
      </c>
      <c r="D394" s="232"/>
      <c r="E394" s="232"/>
      <c r="F394" s="288"/>
      <c r="G394" s="288"/>
      <c r="H394" s="288"/>
      <c r="I394" s="288"/>
      <c r="J394" s="295"/>
      <c r="K394" s="288"/>
      <c r="L394" s="295"/>
      <c r="M394" s="296"/>
      <c r="N394" s="297"/>
    </row>
    <row r="395" spans="1:14" x14ac:dyDescent="0.2">
      <c r="A395" s="264"/>
      <c r="B395" s="233"/>
      <c r="C395" s="692" t="s">
        <v>691</v>
      </c>
      <c r="D395" s="692"/>
      <c r="E395" s="692"/>
      <c r="F395" s="692"/>
      <c r="G395" s="692"/>
      <c r="H395" s="692"/>
      <c r="I395" s="692"/>
      <c r="J395" s="692"/>
      <c r="K395" s="692"/>
      <c r="L395" s="692"/>
      <c r="M395" s="692"/>
      <c r="N395" s="695"/>
    </row>
    <row r="396" spans="1:14" x14ac:dyDescent="0.2">
      <c r="A396" s="288"/>
      <c r="B396" s="279"/>
      <c r="C396" s="279"/>
      <c r="D396" s="279"/>
      <c r="E396" s="279"/>
      <c r="F396" s="288"/>
      <c r="G396" s="288"/>
      <c r="H396" s="288"/>
      <c r="I396" s="288"/>
      <c r="J396" s="289"/>
      <c r="K396" s="288"/>
      <c r="L396" s="289"/>
      <c r="M396" s="269"/>
      <c r="N396" s="289"/>
    </row>
    <row r="397" spans="1:14" x14ac:dyDescent="0.2">
      <c r="A397" s="290"/>
      <c r="B397" s="291"/>
      <c r="C397" s="694" t="s">
        <v>715</v>
      </c>
      <c r="D397" s="694"/>
      <c r="E397" s="694"/>
      <c r="F397" s="694"/>
      <c r="G397" s="694"/>
      <c r="H397" s="694"/>
      <c r="I397" s="694"/>
      <c r="J397" s="694"/>
      <c r="K397" s="694"/>
      <c r="L397" s="292">
        <v>29363.19</v>
      </c>
      <c r="M397" s="293"/>
      <c r="N397" s="294"/>
    </row>
    <row r="398" spans="1:14" ht="12" x14ac:dyDescent="0.2">
      <c r="A398" s="697" t="s">
        <v>716</v>
      </c>
      <c r="B398" s="698"/>
      <c r="C398" s="698"/>
      <c r="D398" s="698"/>
      <c r="E398" s="698"/>
      <c r="F398" s="698"/>
      <c r="G398" s="698"/>
      <c r="H398" s="698"/>
      <c r="I398" s="698"/>
      <c r="J398" s="698"/>
      <c r="K398" s="698"/>
      <c r="L398" s="698"/>
      <c r="M398" s="698"/>
      <c r="N398" s="699"/>
    </row>
    <row r="399" spans="1:14" ht="22.5" x14ac:dyDescent="0.2">
      <c r="A399" s="298" t="s">
        <v>717</v>
      </c>
      <c r="B399" s="259" t="s">
        <v>674</v>
      </c>
      <c r="C399" s="694" t="s">
        <v>718</v>
      </c>
      <c r="D399" s="694"/>
      <c r="E399" s="694"/>
      <c r="F399" s="260" t="s">
        <v>671</v>
      </c>
      <c r="G399" s="260"/>
      <c r="H399" s="260"/>
      <c r="I399" s="261">
        <v>2</v>
      </c>
      <c r="J399" s="262">
        <v>3114.58</v>
      </c>
      <c r="K399" s="299">
        <v>1.04236</v>
      </c>
      <c r="L399" s="262">
        <v>6493.03</v>
      </c>
      <c r="M399" s="285">
        <v>6.16</v>
      </c>
      <c r="N399" s="263">
        <v>39997</v>
      </c>
    </row>
    <row r="400" spans="1:14" x14ac:dyDescent="0.2">
      <c r="A400" s="278"/>
      <c r="B400" s="279"/>
      <c r="C400" s="231" t="s">
        <v>719</v>
      </c>
      <c r="D400" s="232"/>
      <c r="E400" s="232"/>
      <c r="F400" s="288"/>
      <c r="G400" s="288"/>
      <c r="H400" s="288"/>
      <c r="I400" s="288"/>
      <c r="J400" s="295"/>
      <c r="K400" s="288"/>
      <c r="L400" s="295"/>
      <c r="M400" s="296"/>
      <c r="N400" s="297"/>
    </row>
    <row r="401" spans="1:14" x14ac:dyDescent="0.2">
      <c r="A401" s="264"/>
      <c r="B401" s="233"/>
      <c r="C401" s="692" t="s">
        <v>720</v>
      </c>
      <c r="D401" s="692"/>
      <c r="E401" s="692"/>
      <c r="F401" s="692"/>
      <c r="G401" s="692"/>
      <c r="H401" s="692"/>
      <c r="I401" s="692"/>
      <c r="J401" s="692"/>
      <c r="K401" s="692"/>
      <c r="L401" s="692"/>
      <c r="M401" s="692"/>
      <c r="N401" s="695"/>
    </row>
    <row r="402" spans="1:14" ht="45" x14ac:dyDescent="0.2">
      <c r="A402" s="265"/>
      <c r="B402" s="266" t="s">
        <v>721</v>
      </c>
      <c r="C402" s="692" t="s">
        <v>490</v>
      </c>
      <c r="D402" s="692"/>
      <c r="E402" s="692"/>
      <c r="F402" s="692"/>
      <c r="G402" s="692"/>
      <c r="H402" s="692"/>
      <c r="I402" s="692"/>
      <c r="J402" s="692"/>
      <c r="K402" s="692"/>
      <c r="L402" s="692"/>
      <c r="M402" s="692"/>
      <c r="N402" s="695"/>
    </row>
    <row r="403" spans="1:14" ht="45" x14ac:dyDescent="0.2">
      <c r="A403" s="265"/>
      <c r="B403" s="266" t="s">
        <v>722</v>
      </c>
      <c r="C403" s="692" t="s">
        <v>491</v>
      </c>
      <c r="D403" s="692"/>
      <c r="E403" s="692"/>
      <c r="F403" s="692"/>
      <c r="G403" s="692"/>
      <c r="H403" s="692"/>
      <c r="I403" s="692"/>
      <c r="J403" s="692"/>
      <c r="K403" s="692"/>
      <c r="L403" s="692"/>
      <c r="M403" s="692"/>
      <c r="N403" s="695"/>
    </row>
    <row r="404" spans="1:14" ht="22.5" x14ac:dyDescent="0.2">
      <c r="A404" s="298" t="s">
        <v>723</v>
      </c>
      <c r="B404" s="259" t="s">
        <v>674</v>
      </c>
      <c r="C404" s="694" t="s">
        <v>724</v>
      </c>
      <c r="D404" s="694"/>
      <c r="E404" s="694"/>
      <c r="F404" s="260" t="s">
        <v>671</v>
      </c>
      <c r="G404" s="260"/>
      <c r="H404" s="260"/>
      <c r="I404" s="261">
        <v>1</v>
      </c>
      <c r="J404" s="262">
        <v>162067.1</v>
      </c>
      <c r="K404" s="299">
        <v>1.04236</v>
      </c>
      <c r="L404" s="262">
        <v>168932.26</v>
      </c>
      <c r="M404" s="285">
        <v>6.16</v>
      </c>
      <c r="N404" s="263">
        <v>1040623</v>
      </c>
    </row>
    <row r="405" spans="1:14" x14ac:dyDescent="0.2">
      <c r="A405" s="278"/>
      <c r="B405" s="279"/>
      <c r="C405" s="231" t="s">
        <v>719</v>
      </c>
      <c r="D405" s="232"/>
      <c r="E405" s="232"/>
      <c r="F405" s="288"/>
      <c r="G405" s="288"/>
      <c r="H405" s="288"/>
      <c r="I405" s="288"/>
      <c r="J405" s="295"/>
      <c r="K405" s="288"/>
      <c r="L405" s="295"/>
      <c r="M405" s="296"/>
      <c r="N405" s="297"/>
    </row>
    <row r="406" spans="1:14" x14ac:dyDescent="0.2">
      <c r="A406" s="264"/>
      <c r="B406" s="233"/>
      <c r="C406" s="692" t="s">
        <v>725</v>
      </c>
      <c r="D406" s="692"/>
      <c r="E406" s="692"/>
      <c r="F406" s="692"/>
      <c r="G406" s="692"/>
      <c r="H406" s="692"/>
      <c r="I406" s="692"/>
      <c r="J406" s="692"/>
      <c r="K406" s="692"/>
      <c r="L406" s="692"/>
      <c r="M406" s="692"/>
      <c r="N406" s="695"/>
    </row>
    <row r="407" spans="1:14" ht="45" x14ac:dyDescent="0.2">
      <c r="A407" s="265"/>
      <c r="B407" s="266" t="s">
        <v>721</v>
      </c>
      <c r="C407" s="692" t="s">
        <v>490</v>
      </c>
      <c r="D407" s="692"/>
      <c r="E407" s="692"/>
      <c r="F407" s="692"/>
      <c r="G407" s="692"/>
      <c r="H407" s="692"/>
      <c r="I407" s="692"/>
      <c r="J407" s="692"/>
      <c r="K407" s="692"/>
      <c r="L407" s="692"/>
      <c r="M407" s="692"/>
      <c r="N407" s="695"/>
    </row>
    <row r="408" spans="1:14" ht="45" x14ac:dyDescent="0.2">
      <c r="A408" s="265"/>
      <c r="B408" s="266" t="s">
        <v>722</v>
      </c>
      <c r="C408" s="692" t="s">
        <v>491</v>
      </c>
      <c r="D408" s="692"/>
      <c r="E408" s="692"/>
      <c r="F408" s="692"/>
      <c r="G408" s="692"/>
      <c r="H408" s="692"/>
      <c r="I408" s="692"/>
      <c r="J408" s="692"/>
      <c r="K408" s="692"/>
      <c r="L408" s="692"/>
      <c r="M408" s="692"/>
      <c r="N408" s="695"/>
    </row>
    <row r="409" spans="1:14" x14ac:dyDescent="0.2">
      <c r="A409" s="288"/>
      <c r="B409" s="279"/>
      <c r="C409" s="279"/>
      <c r="D409" s="279"/>
      <c r="E409" s="279"/>
      <c r="F409" s="288"/>
      <c r="G409" s="288"/>
      <c r="H409" s="288"/>
      <c r="I409" s="288"/>
      <c r="J409" s="289"/>
      <c r="K409" s="288"/>
      <c r="L409" s="289"/>
      <c r="M409" s="269"/>
      <c r="N409" s="289"/>
    </row>
    <row r="410" spans="1:14" x14ac:dyDescent="0.2">
      <c r="A410" s="290"/>
      <c r="B410" s="291"/>
      <c r="C410" s="694" t="s">
        <v>726</v>
      </c>
      <c r="D410" s="694"/>
      <c r="E410" s="694"/>
      <c r="F410" s="694"/>
      <c r="G410" s="694"/>
      <c r="H410" s="694"/>
      <c r="I410" s="694"/>
      <c r="J410" s="694"/>
      <c r="K410" s="694"/>
      <c r="L410" s="292">
        <v>175425.29</v>
      </c>
      <c r="M410" s="293"/>
      <c r="N410" s="294"/>
    </row>
    <row r="411" spans="1:14" ht="12" x14ac:dyDescent="0.2">
      <c r="A411" s="697" t="s">
        <v>727</v>
      </c>
      <c r="B411" s="698"/>
      <c r="C411" s="698"/>
      <c r="D411" s="698"/>
      <c r="E411" s="698"/>
      <c r="F411" s="698"/>
      <c r="G411" s="698"/>
      <c r="H411" s="698"/>
      <c r="I411" s="698"/>
      <c r="J411" s="698"/>
      <c r="K411" s="698"/>
      <c r="L411" s="698"/>
      <c r="M411" s="698"/>
      <c r="N411" s="699"/>
    </row>
    <row r="412" spans="1:14" ht="33.75" x14ac:dyDescent="0.2">
      <c r="A412" s="258">
        <v>48</v>
      </c>
      <c r="B412" s="259" t="s">
        <v>728</v>
      </c>
      <c r="C412" s="694" t="s">
        <v>729</v>
      </c>
      <c r="D412" s="694"/>
      <c r="E412" s="694"/>
      <c r="F412" s="260" t="s">
        <v>730</v>
      </c>
      <c r="G412" s="260"/>
      <c r="H412" s="260"/>
      <c r="I412" s="261">
        <v>6</v>
      </c>
      <c r="J412" s="262"/>
      <c r="K412" s="260"/>
      <c r="L412" s="262"/>
      <c r="M412" s="260"/>
      <c r="N412" s="263"/>
    </row>
    <row r="413" spans="1:14" ht="56.25" x14ac:dyDescent="0.2">
      <c r="A413" s="265"/>
      <c r="B413" s="266" t="s">
        <v>731</v>
      </c>
      <c r="C413" s="692" t="s">
        <v>492</v>
      </c>
      <c r="D413" s="692"/>
      <c r="E413" s="692"/>
      <c r="F413" s="692"/>
      <c r="G413" s="692"/>
      <c r="H413" s="692"/>
      <c r="I413" s="692"/>
      <c r="J413" s="692"/>
      <c r="K413" s="692"/>
      <c r="L413" s="692"/>
      <c r="M413" s="692"/>
      <c r="N413" s="695"/>
    </row>
    <row r="414" spans="1:14" x14ac:dyDescent="0.2">
      <c r="A414" s="267"/>
      <c r="B414" s="268">
        <v>1</v>
      </c>
      <c r="C414" s="692" t="s">
        <v>461</v>
      </c>
      <c r="D414" s="692"/>
      <c r="E414" s="692"/>
      <c r="F414" s="269"/>
      <c r="G414" s="269"/>
      <c r="H414" s="269"/>
      <c r="I414" s="269"/>
      <c r="J414" s="270">
        <v>26.22</v>
      </c>
      <c r="K414" s="280">
        <v>1.3</v>
      </c>
      <c r="L414" s="270">
        <v>204.52</v>
      </c>
      <c r="M414" s="271">
        <v>20.34</v>
      </c>
      <c r="N414" s="272">
        <v>4160</v>
      </c>
    </row>
    <row r="415" spans="1:14" x14ac:dyDescent="0.2">
      <c r="A415" s="267"/>
      <c r="B415" s="266"/>
      <c r="C415" s="692" t="s">
        <v>462</v>
      </c>
      <c r="D415" s="692"/>
      <c r="E415" s="692"/>
      <c r="F415" s="269" t="s">
        <v>594</v>
      </c>
      <c r="G415" s="271">
        <v>1.62</v>
      </c>
      <c r="H415" s="280">
        <v>1.3</v>
      </c>
      <c r="I415" s="281">
        <v>12.635999999999999</v>
      </c>
      <c r="J415" s="270"/>
      <c r="K415" s="269"/>
      <c r="L415" s="270"/>
      <c r="M415" s="269"/>
      <c r="N415" s="272"/>
    </row>
    <row r="416" spans="1:14" x14ac:dyDescent="0.2">
      <c r="A416" s="267"/>
      <c r="B416" s="266"/>
      <c r="C416" s="696" t="s">
        <v>463</v>
      </c>
      <c r="D416" s="696"/>
      <c r="E416" s="696"/>
      <c r="F416" s="274"/>
      <c r="G416" s="274"/>
      <c r="H416" s="274"/>
      <c r="I416" s="274"/>
      <c r="J416" s="275">
        <v>26.22</v>
      </c>
      <c r="K416" s="274"/>
      <c r="L416" s="275">
        <v>204.52</v>
      </c>
      <c r="M416" s="274"/>
      <c r="N416" s="276"/>
    </row>
    <row r="417" spans="1:14" x14ac:dyDescent="0.2">
      <c r="A417" s="267"/>
      <c r="B417" s="266"/>
      <c r="C417" s="692" t="s">
        <v>464</v>
      </c>
      <c r="D417" s="692"/>
      <c r="E417" s="692"/>
      <c r="F417" s="269"/>
      <c r="G417" s="269"/>
      <c r="H417" s="269"/>
      <c r="I417" s="269"/>
      <c r="J417" s="270"/>
      <c r="K417" s="269"/>
      <c r="L417" s="270">
        <v>204.52</v>
      </c>
      <c r="M417" s="269"/>
      <c r="N417" s="272">
        <v>4160</v>
      </c>
    </row>
    <row r="418" spans="1:14" ht="67.5" x14ac:dyDescent="0.2">
      <c r="A418" s="267"/>
      <c r="B418" s="266" t="s">
        <v>732</v>
      </c>
      <c r="C418" s="692" t="s">
        <v>493</v>
      </c>
      <c r="D418" s="692"/>
      <c r="E418" s="692"/>
      <c r="F418" s="269" t="s">
        <v>596</v>
      </c>
      <c r="G418" s="277">
        <v>74</v>
      </c>
      <c r="H418" s="269"/>
      <c r="I418" s="277">
        <v>74</v>
      </c>
      <c r="J418" s="270"/>
      <c r="K418" s="269"/>
      <c r="L418" s="270">
        <v>151.34</v>
      </c>
      <c r="M418" s="269"/>
      <c r="N418" s="272">
        <v>3078</v>
      </c>
    </row>
    <row r="419" spans="1:14" ht="67.5" x14ac:dyDescent="0.2">
      <c r="A419" s="267"/>
      <c r="B419" s="266" t="s">
        <v>733</v>
      </c>
      <c r="C419" s="692" t="s">
        <v>494</v>
      </c>
      <c r="D419" s="692"/>
      <c r="E419" s="692"/>
      <c r="F419" s="269" t="s">
        <v>596</v>
      </c>
      <c r="G419" s="277">
        <v>36</v>
      </c>
      <c r="H419" s="269"/>
      <c r="I419" s="277">
        <v>36</v>
      </c>
      <c r="J419" s="270"/>
      <c r="K419" s="269"/>
      <c r="L419" s="270">
        <v>73.63</v>
      </c>
      <c r="M419" s="269"/>
      <c r="N419" s="272">
        <v>1498</v>
      </c>
    </row>
    <row r="420" spans="1:14" x14ac:dyDescent="0.2">
      <c r="A420" s="278"/>
      <c r="B420" s="279"/>
      <c r="C420" s="694" t="s">
        <v>465</v>
      </c>
      <c r="D420" s="694"/>
      <c r="E420" s="694"/>
      <c r="F420" s="260"/>
      <c r="G420" s="260"/>
      <c r="H420" s="260"/>
      <c r="I420" s="260"/>
      <c r="J420" s="262"/>
      <c r="K420" s="260"/>
      <c r="L420" s="262">
        <v>429.49</v>
      </c>
      <c r="M420" s="274"/>
      <c r="N420" s="263">
        <v>8736</v>
      </c>
    </row>
    <row r="421" spans="1:14" ht="22.5" x14ac:dyDescent="0.2">
      <c r="A421" s="258">
        <v>49</v>
      </c>
      <c r="B421" s="259" t="s">
        <v>734</v>
      </c>
      <c r="C421" s="694" t="s">
        <v>735</v>
      </c>
      <c r="D421" s="694"/>
      <c r="E421" s="694"/>
      <c r="F421" s="260" t="s">
        <v>650</v>
      </c>
      <c r="G421" s="260"/>
      <c r="H421" s="260"/>
      <c r="I421" s="261">
        <v>2</v>
      </c>
      <c r="J421" s="262"/>
      <c r="K421" s="260"/>
      <c r="L421" s="262"/>
      <c r="M421" s="260"/>
      <c r="N421" s="263"/>
    </row>
    <row r="422" spans="1:14" ht="56.25" x14ac:dyDescent="0.2">
      <c r="A422" s="265"/>
      <c r="B422" s="266" t="s">
        <v>731</v>
      </c>
      <c r="C422" s="692" t="s">
        <v>492</v>
      </c>
      <c r="D422" s="692"/>
      <c r="E422" s="692"/>
      <c r="F422" s="692"/>
      <c r="G422" s="692"/>
      <c r="H422" s="692"/>
      <c r="I422" s="692"/>
      <c r="J422" s="692"/>
      <c r="K422" s="692"/>
      <c r="L422" s="692"/>
      <c r="M422" s="692"/>
      <c r="N422" s="695"/>
    </row>
    <row r="423" spans="1:14" x14ac:dyDescent="0.2">
      <c r="A423" s="267"/>
      <c r="B423" s="268">
        <v>1</v>
      </c>
      <c r="C423" s="692" t="s">
        <v>461</v>
      </c>
      <c r="D423" s="692"/>
      <c r="E423" s="692"/>
      <c r="F423" s="269"/>
      <c r="G423" s="269"/>
      <c r="H423" s="269"/>
      <c r="I423" s="269"/>
      <c r="J423" s="270">
        <v>83.39</v>
      </c>
      <c r="K423" s="280">
        <v>1.3</v>
      </c>
      <c r="L423" s="270">
        <v>216.81</v>
      </c>
      <c r="M423" s="271">
        <v>20.34</v>
      </c>
      <c r="N423" s="272">
        <v>4410</v>
      </c>
    </row>
    <row r="424" spans="1:14" x14ac:dyDescent="0.2">
      <c r="A424" s="267"/>
      <c r="B424" s="266"/>
      <c r="C424" s="692" t="s">
        <v>462</v>
      </c>
      <c r="D424" s="692"/>
      <c r="E424" s="692"/>
      <c r="F424" s="269" t="s">
        <v>594</v>
      </c>
      <c r="G424" s="280">
        <v>5.4</v>
      </c>
      <c r="H424" s="280">
        <v>1.3</v>
      </c>
      <c r="I424" s="271">
        <v>14.04</v>
      </c>
      <c r="J424" s="270"/>
      <c r="K424" s="269"/>
      <c r="L424" s="270"/>
      <c r="M424" s="269"/>
      <c r="N424" s="272"/>
    </row>
    <row r="425" spans="1:14" x14ac:dyDescent="0.2">
      <c r="A425" s="267"/>
      <c r="B425" s="266"/>
      <c r="C425" s="696" t="s">
        <v>463</v>
      </c>
      <c r="D425" s="696"/>
      <c r="E425" s="696"/>
      <c r="F425" s="274"/>
      <c r="G425" s="274"/>
      <c r="H425" s="274"/>
      <c r="I425" s="274"/>
      <c r="J425" s="275">
        <v>83.39</v>
      </c>
      <c r="K425" s="274"/>
      <c r="L425" s="275">
        <v>216.81</v>
      </c>
      <c r="M425" s="274"/>
      <c r="N425" s="276"/>
    </row>
    <row r="426" spans="1:14" x14ac:dyDescent="0.2">
      <c r="A426" s="267"/>
      <c r="B426" s="266"/>
      <c r="C426" s="692" t="s">
        <v>464</v>
      </c>
      <c r="D426" s="692"/>
      <c r="E426" s="692"/>
      <c r="F426" s="269"/>
      <c r="G426" s="269"/>
      <c r="H426" s="269"/>
      <c r="I426" s="269"/>
      <c r="J426" s="270"/>
      <c r="K426" s="269"/>
      <c r="L426" s="270">
        <v>216.81</v>
      </c>
      <c r="M426" s="269"/>
      <c r="N426" s="272">
        <v>4410</v>
      </c>
    </row>
    <row r="427" spans="1:14" ht="67.5" x14ac:dyDescent="0.2">
      <c r="A427" s="267"/>
      <c r="B427" s="266" t="s">
        <v>732</v>
      </c>
      <c r="C427" s="692" t="s">
        <v>493</v>
      </c>
      <c r="D427" s="692"/>
      <c r="E427" s="692"/>
      <c r="F427" s="269" t="s">
        <v>596</v>
      </c>
      <c r="G427" s="277">
        <v>74</v>
      </c>
      <c r="H427" s="269"/>
      <c r="I427" s="277">
        <v>74</v>
      </c>
      <c r="J427" s="270"/>
      <c r="K427" s="269"/>
      <c r="L427" s="270">
        <v>160.44</v>
      </c>
      <c r="M427" s="269"/>
      <c r="N427" s="272">
        <v>3263</v>
      </c>
    </row>
    <row r="428" spans="1:14" ht="67.5" x14ac:dyDescent="0.2">
      <c r="A428" s="267"/>
      <c r="B428" s="266" t="s">
        <v>733</v>
      </c>
      <c r="C428" s="692" t="s">
        <v>494</v>
      </c>
      <c r="D428" s="692"/>
      <c r="E428" s="692"/>
      <c r="F428" s="269" t="s">
        <v>596</v>
      </c>
      <c r="G428" s="277">
        <v>36</v>
      </c>
      <c r="H428" s="269"/>
      <c r="I428" s="277">
        <v>36</v>
      </c>
      <c r="J428" s="270"/>
      <c r="K428" s="269"/>
      <c r="L428" s="270">
        <v>78.05</v>
      </c>
      <c r="M428" s="269"/>
      <c r="N428" s="272">
        <v>1588</v>
      </c>
    </row>
    <row r="429" spans="1:14" x14ac:dyDescent="0.2">
      <c r="A429" s="278"/>
      <c r="B429" s="279"/>
      <c r="C429" s="694" t="s">
        <v>465</v>
      </c>
      <c r="D429" s="694"/>
      <c r="E429" s="694"/>
      <c r="F429" s="260"/>
      <c r="G429" s="260"/>
      <c r="H429" s="260"/>
      <c r="I429" s="260"/>
      <c r="J429" s="262"/>
      <c r="K429" s="260"/>
      <c r="L429" s="262">
        <v>455.3</v>
      </c>
      <c r="M429" s="274"/>
      <c r="N429" s="263">
        <v>9261</v>
      </c>
    </row>
    <row r="430" spans="1:14" ht="22.5" x14ac:dyDescent="0.2">
      <c r="A430" s="258">
        <v>50</v>
      </c>
      <c r="B430" s="259" t="s">
        <v>736</v>
      </c>
      <c r="C430" s="694" t="s">
        <v>737</v>
      </c>
      <c r="D430" s="694"/>
      <c r="E430" s="694"/>
      <c r="F430" s="260" t="s">
        <v>738</v>
      </c>
      <c r="G430" s="260"/>
      <c r="H430" s="260"/>
      <c r="I430" s="285">
        <v>0.03</v>
      </c>
      <c r="J430" s="262"/>
      <c r="K430" s="260"/>
      <c r="L430" s="262"/>
      <c r="M430" s="260"/>
      <c r="N430" s="263"/>
    </row>
    <row r="431" spans="1:14" x14ac:dyDescent="0.2">
      <c r="A431" s="264"/>
      <c r="B431" s="233"/>
      <c r="C431" s="692" t="s">
        <v>489</v>
      </c>
      <c r="D431" s="692"/>
      <c r="E431" s="692"/>
      <c r="F431" s="692"/>
      <c r="G431" s="692"/>
      <c r="H431" s="692"/>
      <c r="I431" s="692"/>
      <c r="J431" s="692"/>
      <c r="K431" s="692"/>
      <c r="L431" s="692"/>
      <c r="M431" s="692"/>
      <c r="N431" s="695"/>
    </row>
    <row r="432" spans="1:14" ht="56.25" x14ac:dyDescent="0.2">
      <c r="A432" s="265"/>
      <c r="B432" s="266" t="s">
        <v>731</v>
      </c>
      <c r="C432" s="692" t="s">
        <v>492</v>
      </c>
      <c r="D432" s="692"/>
      <c r="E432" s="692"/>
      <c r="F432" s="692"/>
      <c r="G432" s="692"/>
      <c r="H432" s="692"/>
      <c r="I432" s="692"/>
      <c r="J432" s="692"/>
      <c r="K432" s="692"/>
      <c r="L432" s="692"/>
      <c r="M432" s="692"/>
      <c r="N432" s="695"/>
    </row>
    <row r="433" spans="1:14" x14ac:dyDescent="0.2">
      <c r="A433" s="267"/>
      <c r="B433" s="268">
        <v>1</v>
      </c>
      <c r="C433" s="692" t="s">
        <v>461</v>
      </c>
      <c r="D433" s="692"/>
      <c r="E433" s="692"/>
      <c r="F433" s="269"/>
      <c r="G433" s="269"/>
      <c r="H433" s="269"/>
      <c r="I433" s="269"/>
      <c r="J433" s="270">
        <v>209.76</v>
      </c>
      <c r="K433" s="280">
        <v>1.3</v>
      </c>
      <c r="L433" s="270">
        <v>8.18</v>
      </c>
      <c r="M433" s="271">
        <v>20.34</v>
      </c>
      <c r="N433" s="272">
        <v>166</v>
      </c>
    </row>
    <row r="434" spans="1:14" x14ac:dyDescent="0.2">
      <c r="A434" s="267"/>
      <c r="B434" s="266"/>
      <c r="C434" s="692" t="s">
        <v>462</v>
      </c>
      <c r="D434" s="692"/>
      <c r="E434" s="692"/>
      <c r="F434" s="269" t="s">
        <v>594</v>
      </c>
      <c r="G434" s="271">
        <v>12.96</v>
      </c>
      <c r="H434" s="280">
        <v>1.3</v>
      </c>
      <c r="I434" s="283">
        <v>0.50544</v>
      </c>
      <c r="J434" s="270"/>
      <c r="K434" s="269"/>
      <c r="L434" s="270"/>
      <c r="M434" s="269"/>
      <c r="N434" s="272"/>
    </row>
    <row r="435" spans="1:14" x14ac:dyDescent="0.2">
      <c r="A435" s="267"/>
      <c r="B435" s="266"/>
      <c r="C435" s="696" t="s">
        <v>463</v>
      </c>
      <c r="D435" s="696"/>
      <c r="E435" s="696"/>
      <c r="F435" s="274"/>
      <c r="G435" s="274"/>
      <c r="H435" s="274"/>
      <c r="I435" s="274"/>
      <c r="J435" s="275">
        <v>209.76</v>
      </c>
      <c r="K435" s="274"/>
      <c r="L435" s="275">
        <v>8.18</v>
      </c>
      <c r="M435" s="274"/>
      <c r="N435" s="276"/>
    </row>
    <row r="436" spans="1:14" x14ac:dyDescent="0.2">
      <c r="A436" s="267"/>
      <c r="B436" s="266"/>
      <c r="C436" s="692" t="s">
        <v>464</v>
      </c>
      <c r="D436" s="692"/>
      <c r="E436" s="692"/>
      <c r="F436" s="269"/>
      <c r="G436" s="269"/>
      <c r="H436" s="269"/>
      <c r="I436" s="269"/>
      <c r="J436" s="270"/>
      <c r="K436" s="269"/>
      <c r="L436" s="270">
        <v>8.18</v>
      </c>
      <c r="M436" s="269"/>
      <c r="N436" s="272">
        <v>166</v>
      </c>
    </row>
    <row r="437" spans="1:14" ht="67.5" x14ac:dyDescent="0.2">
      <c r="A437" s="267"/>
      <c r="B437" s="266" t="s">
        <v>732</v>
      </c>
      <c r="C437" s="692" t="s">
        <v>493</v>
      </c>
      <c r="D437" s="692"/>
      <c r="E437" s="692"/>
      <c r="F437" s="269" t="s">
        <v>596</v>
      </c>
      <c r="G437" s="277">
        <v>74</v>
      </c>
      <c r="H437" s="269"/>
      <c r="I437" s="277">
        <v>74</v>
      </c>
      <c r="J437" s="270"/>
      <c r="K437" s="269"/>
      <c r="L437" s="270">
        <v>6.05</v>
      </c>
      <c r="M437" s="269"/>
      <c r="N437" s="272">
        <v>123</v>
      </c>
    </row>
    <row r="438" spans="1:14" ht="67.5" x14ac:dyDescent="0.2">
      <c r="A438" s="267"/>
      <c r="B438" s="266" t="s">
        <v>733</v>
      </c>
      <c r="C438" s="692" t="s">
        <v>494</v>
      </c>
      <c r="D438" s="692"/>
      <c r="E438" s="692"/>
      <c r="F438" s="269" t="s">
        <v>596</v>
      </c>
      <c r="G438" s="277">
        <v>36</v>
      </c>
      <c r="H438" s="269"/>
      <c r="I438" s="277">
        <v>36</v>
      </c>
      <c r="J438" s="270"/>
      <c r="K438" s="269"/>
      <c r="L438" s="270">
        <v>2.94</v>
      </c>
      <c r="M438" s="269"/>
      <c r="N438" s="272">
        <v>60</v>
      </c>
    </row>
    <row r="439" spans="1:14" x14ac:dyDescent="0.2">
      <c r="A439" s="278"/>
      <c r="B439" s="279"/>
      <c r="C439" s="694" t="s">
        <v>465</v>
      </c>
      <c r="D439" s="694"/>
      <c r="E439" s="694"/>
      <c r="F439" s="260"/>
      <c r="G439" s="260"/>
      <c r="H439" s="260"/>
      <c r="I439" s="260"/>
      <c r="J439" s="262"/>
      <c r="K439" s="260"/>
      <c r="L439" s="262">
        <v>17.170000000000002</v>
      </c>
      <c r="M439" s="274"/>
      <c r="N439" s="263">
        <v>349</v>
      </c>
    </row>
    <row r="440" spans="1:14" ht="33.75" x14ac:dyDescent="0.2">
      <c r="A440" s="258">
        <v>51</v>
      </c>
      <c r="B440" s="259" t="s">
        <v>739</v>
      </c>
      <c r="C440" s="694" t="s">
        <v>740</v>
      </c>
      <c r="D440" s="694"/>
      <c r="E440" s="694"/>
      <c r="F440" s="260" t="s">
        <v>730</v>
      </c>
      <c r="G440" s="260"/>
      <c r="H440" s="260"/>
      <c r="I440" s="261">
        <v>3</v>
      </c>
      <c r="J440" s="262"/>
      <c r="K440" s="260"/>
      <c r="L440" s="262"/>
      <c r="M440" s="260"/>
      <c r="N440" s="263"/>
    </row>
    <row r="441" spans="1:14" ht="56.25" x14ac:dyDescent="0.2">
      <c r="A441" s="265"/>
      <c r="B441" s="266" t="s">
        <v>731</v>
      </c>
      <c r="C441" s="692" t="s">
        <v>492</v>
      </c>
      <c r="D441" s="692"/>
      <c r="E441" s="692"/>
      <c r="F441" s="692"/>
      <c r="G441" s="692"/>
      <c r="H441" s="692"/>
      <c r="I441" s="692"/>
      <c r="J441" s="692"/>
      <c r="K441" s="692"/>
      <c r="L441" s="692"/>
      <c r="M441" s="692"/>
      <c r="N441" s="695"/>
    </row>
    <row r="442" spans="1:14" x14ac:dyDescent="0.2">
      <c r="A442" s="267"/>
      <c r="B442" s="268">
        <v>1</v>
      </c>
      <c r="C442" s="692" t="s">
        <v>461</v>
      </c>
      <c r="D442" s="692"/>
      <c r="E442" s="692"/>
      <c r="F442" s="269"/>
      <c r="G442" s="269"/>
      <c r="H442" s="269"/>
      <c r="I442" s="269"/>
      <c r="J442" s="270">
        <v>19.75</v>
      </c>
      <c r="K442" s="280">
        <v>1.3</v>
      </c>
      <c r="L442" s="270">
        <v>77.03</v>
      </c>
      <c r="M442" s="271">
        <v>20.34</v>
      </c>
      <c r="N442" s="272">
        <v>1567</v>
      </c>
    </row>
    <row r="443" spans="1:14" x14ac:dyDescent="0.2">
      <c r="A443" s="267"/>
      <c r="B443" s="266"/>
      <c r="C443" s="692" t="s">
        <v>462</v>
      </c>
      <c r="D443" s="692"/>
      <c r="E443" s="692"/>
      <c r="F443" s="269" t="s">
        <v>594</v>
      </c>
      <c r="G443" s="271">
        <v>1.22</v>
      </c>
      <c r="H443" s="280">
        <v>1.3</v>
      </c>
      <c r="I443" s="281">
        <v>4.758</v>
      </c>
      <c r="J443" s="270"/>
      <c r="K443" s="269"/>
      <c r="L443" s="270"/>
      <c r="M443" s="269"/>
      <c r="N443" s="272"/>
    </row>
    <row r="444" spans="1:14" x14ac:dyDescent="0.2">
      <c r="A444" s="267"/>
      <c r="B444" s="266"/>
      <c r="C444" s="696" t="s">
        <v>463</v>
      </c>
      <c r="D444" s="696"/>
      <c r="E444" s="696"/>
      <c r="F444" s="274"/>
      <c r="G444" s="274"/>
      <c r="H444" s="274"/>
      <c r="I444" s="274"/>
      <c r="J444" s="275">
        <v>19.75</v>
      </c>
      <c r="K444" s="274"/>
      <c r="L444" s="275">
        <v>77.03</v>
      </c>
      <c r="M444" s="274"/>
      <c r="N444" s="276"/>
    </row>
    <row r="445" spans="1:14" x14ac:dyDescent="0.2">
      <c r="A445" s="267"/>
      <c r="B445" s="266"/>
      <c r="C445" s="692" t="s">
        <v>464</v>
      </c>
      <c r="D445" s="692"/>
      <c r="E445" s="692"/>
      <c r="F445" s="269"/>
      <c r="G445" s="269"/>
      <c r="H445" s="269"/>
      <c r="I445" s="269"/>
      <c r="J445" s="270"/>
      <c r="K445" s="269"/>
      <c r="L445" s="270">
        <v>77.03</v>
      </c>
      <c r="M445" s="269"/>
      <c r="N445" s="272">
        <v>1567</v>
      </c>
    </row>
    <row r="446" spans="1:14" ht="67.5" x14ac:dyDescent="0.2">
      <c r="A446" s="267"/>
      <c r="B446" s="266" t="s">
        <v>732</v>
      </c>
      <c r="C446" s="692" t="s">
        <v>493</v>
      </c>
      <c r="D446" s="692"/>
      <c r="E446" s="692"/>
      <c r="F446" s="269" t="s">
        <v>596</v>
      </c>
      <c r="G446" s="277">
        <v>74</v>
      </c>
      <c r="H446" s="269"/>
      <c r="I446" s="277">
        <v>74</v>
      </c>
      <c r="J446" s="270"/>
      <c r="K446" s="269"/>
      <c r="L446" s="270">
        <v>57</v>
      </c>
      <c r="M446" s="269"/>
      <c r="N446" s="272">
        <v>1160</v>
      </c>
    </row>
    <row r="447" spans="1:14" ht="67.5" x14ac:dyDescent="0.2">
      <c r="A447" s="267"/>
      <c r="B447" s="266" t="s">
        <v>733</v>
      </c>
      <c r="C447" s="692" t="s">
        <v>494</v>
      </c>
      <c r="D447" s="692"/>
      <c r="E447" s="692"/>
      <c r="F447" s="269" t="s">
        <v>596</v>
      </c>
      <c r="G447" s="277">
        <v>36</v>
      </c>
      <c r="H447" s="269"/>
      <c r="I447" s="277">
        <v>36</v>
      </c>
      <c r="J447" s="270"/>
      <c r="K447" s="269"/>
      <c r="L447" s="270">
        <v>27.73</v>
      </c>
      <c r="M447" s="269"/>
      <c r="N447" s="272">
        <v>564</v>
      </c>
    </row>
    <row r="448" spans="1:14" x14ac:dyDescent="0.2">
      <c r="A448" s="278"/>
      <c r="B448" s="279"/>
      <c r="C448" s="694" t="s">
        <v>465</v>
      </c>
      <c r="D448" s="694"/>
      <c r="E448" s="694"/>
      <c r="F448" s="260"/>
      <c r="G448" s="260"/>
      <c r="H448" s="260"/>
      <c r="I448" s="260"/>
      <c r="J448" s="262"/>
      <c r="K448" s="260"/>
      <c r="L448" s="262">
        <v>161.76</v>
      </c>
      <c r="M448" s="274"/>
      <c r="N448" s="263">
        <v>3291</v>
      </c>
    </row>
    <row r="449" spans="1:14" ht="33.75" x14ac:dyDescent="0.2">
      <c r="A449" s="258">
        <v>52</v>
      </c>
      <c r="B449" s="259" t="s">
        <v>741</v>
      </c>
      <c r="C449" s="694" t="s">
        <v>742</v>
      </c>
      <c r="D449" s="694"/>
      <c r="E449" s="694"/>
      <c r="F449" s="260" t="s">
        <v>743</v>
      </c>
      <c r="G449" s="260"/>
      <c r="H449" s="260"/>
      <c r="I449" s="261">
        <v>1</v>
      </c>
      <c r="J449" s="262"/>
      <c r="K449" s="260"/>
      <c r="L449" s="262"/>
      <c r="M449" s="260"/>
      <c r="N449" s="263"/>
    </row>
    <row r="450" spans="1:14" ht="56.25" x14ac:dyDescent="0.2">
      <c r="A450" s="265"/>
      <c r="B450" s="266" t="s">
        <v>731</v>
      </c>
      <c r="C450" s="692" t="s">
        <v>492</v>
      </c>
      <c r="D450" s="692"/>
      <c r="E450" s="692"/>
      <c r="F450" s="692"/>
      <c r="G450" s="692"/>
      <c r="H450" s="692"/>
      <c r="I450" s="692"/>
      <c r="J450" s="692"/>
      <c r="K450" s="692"/>
      <c r="L450" s="692"/>
      <c r="M450" s="692"/>
      <c r="N450" s="695"/>
    </row>
    <row r="451" spans="1:14" x14ac:dyDescent="0.2">
      <c r="A451" s="267"/>
      <c r="B451" s="268">
        <v>1</v>
      </c>
      <c r="C451" s="692" t="s">
        <v>461</v>
      </c>
      <c r="D451" s="692"/>
      <c r="E451" s="692"/>
      <c r="F451" s="269"/>
      <c r="G451" s="269"/>
      <c r="H451" s="269"/>
      <c r="I451" s="269"/>
      <c r="J451" s="270">
        <v>367.52</v>
      </c>
      <c r="K451" s="280">
        <v>1.3</v>
      </c>
      <c r="L451" s="270">
        <v>477.78</v>
      </c>
      <c r="M451" s="271">
        <v>20.34</v>
      </c>
      <c r="N451" s="272">
        <v>9718</v>
      </c>
    </row>
    <row r="452" spans="1:14" x14ac:dyDescent="0.2">
      <c r="A452" s="267"/>
      <c r="B452" s="266"/>
      <c r="C452" s="692" t="s">
        <v>462</v>
      </c>
      <c r="D452" s="692"/>
      <c r="E452" s="692"/>
      <c r="F452" s="269" t="s">
        <v>594</v>
      </c>
      <c r="G452" s="271">
        <v>23.04</v>
      </c>
      <c r="H452" s="280">
        <v>1.3</v>
      </c>
      <c r="I452" s="281">
        <v>29.952000000000002</v>
      </c>
      <c r="J452" s="270"/>
      <c r="K452" s="269"/>
      <c r="L452" s="270"/>
      <c r="M452" s="269"/>
      <c r="N452" s="272"/>
    </row>
    <row r="453" spans="1:14" x14ac:dyDescent="0.2">
      <c r="A453" s="267"/>
      <c r="B453" s="266"/>
      <c r="C453" s="696" t="s">
        <v>463</v>
      </c>
      <c r="D453" s="696"/>
      <c r="E453" s="696"/>
      <c r="F453" s="274"/>
      <c r="G453" s="274"/>
      <c r="H453" s="274"/>
      <c r="I453" s="274"/>
      <c r="J453" s="275">
        <v>367.52</v>
      </c>
      <c r="K453" s="274"/>
      <c r="L453" s="275">
        <v>477.78</v>
      </c>
      <c r="M453" s="274"/>
      <c r="N453" s="276"/>
    </row>
    <row r="454" spans="1:14" x14ac:dyDescent="0.2">
      <c r="A454" s="267"/>
      <c r="B454" s="266"/>
      <c r="C454" s="692" t="s">
        <v>464</v>
      </c>
      <c r="D454" s="692"/>
      <c r="E454" s="692"/>
      <c r="F454" s="269"/>
      <c r="G454" s="269"/>
      <c r="H454" s="269"/>
      <c r="I454" s="269"/>
      <c r="J454" s="270"/>
      <c r="K454" s="269"/>
      <c r="L454" s="270">
        <v>477.78</v>
      </c>
      <c r="M454" s="269"/>
      <c r="N454" s="272">
        <v>9718</v>
      </c>
    </row>
    <row r="455" spans="1:14" ht="67.5" x14ac:dyDescent="0.2">
      <c r="A455" s="267"/>
      <c r="B455" s="266" t="s">
        <v>732</v>
      </c>
      <c r="C455" s="692" t="s">
        <v>493</v>
      </c>
      <c r="D455" s="692"/>
      <c r="E455" s="692"/>
      <c r="F455" s="269" t="s">
        <v>596</v>
      </c>
      <c r="G455" s="277">
        <v>74</v>
      </c>
      <c r="H455" s="269"/>
      <c r="I455" s="277">
        <v>74</v>
      </c>
      <c r="J455" s="270"/>
      <c r="K455" s="269"/>
      <c r="L455" s="270">
        <v>353.56</v>
      </c>
      <c r="M455" s="269"/>
      <c r="N455" s="272">
        <v>7191</v>
      </c>
    </row>
    <row r="456" spans="1:14" ht="67.5" x14ac:dyDescent="0.2">
      <c r="A456" s="267"/>
      <c r="B456" s="266" t="s">
        <v>733</v>
      </c>
      <c r="C456" s="692" t="s">
        <v>494</v>
      </c>
      <c r="D456" s="692"/>
      <c r="E456" s="692"/>
      <c r="F456" s="269" t="s">
        <v>596</v>
      </c>
      <c r="G456" s="277">
        <v>36</v>
      </c>
      <c r="H456" s="269"/>
      <c r="I456" s="277">
        <v>36</v>
      </c>
      <c r="J456" s="270"/>
      <c r="K456" s="269"/>
      <c r="L456" s="270">
        <v>172</v>
      </c>
      <c r="M456" s="269"/>
      <c r="N456" s="272">
        <v>3498</v>
      </c>
    </row>
    <row r="457" spans="1:14" x14ac:dyDescent="0.2">
      <c r="A457" s="278"/>
      <c r="B457" s="279"/>
      <c r="C457" s="694" t="s">
        <v>465</v>
      </c>
      <c r="D457" s="694"/>
      <c r="E457" s="694"/>
      <c r="F457" s="260"/>
      <c r="G457" s="260"/>
      <c r="H457" s="260"/>
      <c r="I457" s="260"/>
      <c r="J457" s="262"/>
      <c r="K457" s="260"/>
      <c r="L457" s="262">
        <v>1003.34</v>
      </c>
      <c r="M457" s="274"/>
      <c r="N457" s="263">
        <v>20407</v>
      </c>
    </row>
    <row r="458" spans="1:14" ht="33.75" x14ac:dyDescent="0.2">
      <c r="A458" s="258">
        <v>53</v>
      </c>
      <c r="B458" s="259" t="s">
        <v>744</v>
      </c>
      <c r="C458" s="694" t="s">
        <v>745</v>
      </c>
      <c r="D458" s="694"/>
      <c r="E458" s="694"/>
      <c r="F458" s="260" t="s">
        <v>746</v>
      </c>
      <c r="G458" s="260"/>
      <c r="H458" s="260"/>
      <c r="I458" s="261">
        <v>1</v>
      </c>
      <c r="J458" s="262"/>
      <c r="K458" s="260"/>
      <c r="L458" s="262"/>
      <c r="M458" s="260"/>
      <c r="N458" s="263"/>
    </row>
    <row r="459" spans="1:14" ht="56.25" x14ac:dyDescent="0.2">
      <c r="A459" s="265"/>
      <c r="B459" s="266" t="s">
        <v>731</v>
      </c>
      <c r="C459" s="692" t="s">
        <v>492</v>
      </c>
      <c r="D459" s="692"/>
      <c r="E459" s="692"/>
      <c r="F459" s="692"/>
      <c r="G459" s="692"/>
      <c r="H459" s="692"/>
      <c r="I459" s="692"/>
      <c r="J459" s="692"/>
      <c r="K459" s="692"/>
      <c r="L459" s="692"/>
      <c r="M459" s="692"/>
      <c r="N459" s="695"/>
    </row>
    <row r="460" spans="1:14" x14ac:dyDescent="0.2">
      <c r="A460" s="267"/>
      <c r="B460" s="268">
        <v>1</v>
      </c>
      <c r="C460" s="692" t="s">
        <v>461</v>
      </c>
      <c r="D460" s="692"/>
      <c r="E460" s="692"/>
      <c r="F460" s="269"/>
      <c r="G460" s="269"/>
      <c r="H460" s="269"/>
      <c r="I460" s="269"/>
      <c r="J460" s="270">
        <v>43.39</v>
      </c>
      <c r="K460" s="280">
        <v>1.3</v>
      </c>
      <c r="L460" s="270">
        <v>56.41</v>
      </c>
      <c r="M460" s="271">
        <v>20.34</v>
      </c>
      <c r="N460" s="272">
        <v>1147</v>
      </c>
    </row>
    <row r="461" spans="1:14" x14ac:dyDescent="0.2">
      <c r="A461" s="267"/>
      <c r="B461" s="266"/>
      <c r="C461" s="692" t="s">
        <v>462</v>
      </c>
      <c r="D461" s="692"/>
      <c r="E461" s="692"/>
      <c r="F461" s="269" t="s">
        <v>594</v>
      </c>
      <c r="G461" s="271">
        <v>2.83</v>
      </c>
      <c r="H461" s="280">
        <v>1.3</v>
      </c>
      <c r="I461" s="281">
        <v>3.6789999999999998</v>
      </c>
      <c r="J461" s="270"/>
      <c r="K461" s="269"/>
      <c r="L461" s="270"/>
      <c r="M461" s="269"/>
      <c r="N461" s="272"/>
    </row>
    <row r="462" spans="1:14" x14ac:dyDescent="0.2">
      <c r="A462" s="267"/>
      <c r="B462" s="266"/>
      <c r="C462" s="696" t="s">
        <v>463</v>
      </c>
      <c r="D462" s="696"/>
      <c r="E462" s="696"/>
      <c r="F462" s="274"/>
      <c r="G462" s="274"/>
      <c r="H462" s="274"/>
      <c r="I462" s="274"/>
      <c r="J462" s="275">
        <v>43.39</v>
      </c>
      <c r="K462" s="274"/>
      <c r="L462" s="275">
        <v>56.41</v>
      </c>
      <c r="M462" s="274"/>
      <c r="N462" s="276"/>
    </row>
    <row r="463" spans="1:14" x14ac:dyDescent="0.2">
      <c r="A463" s="267"/>
      <c r="B463" s="266"/>
      <c r="C463" s="692" t="s">
        <v>464</v>
      </c>
      <c r="D463" s="692"/>
      <c r="E463" s="692"/>
      <c r="F463" s="269"/>
      <c r="G463" s="269"/>
      <c r="H463" s="269"/>
      <c r="I463" s="269"/>
      <c r="J463" s="270"/>
      <c r="K463" s="269"/>
      <c r="L463" s="270">
        <v>56.41</v>
      </c>
      <c r="M463" s="269"/>
      <c r="N463" s="272">
        <v>1147</v>
      </c>
    </row>
    <row r="464" spans="1:14" ht="67.5" x14ac:dyDescent="0.2">
      <c r="A464" s="267"/>
      <c r="B464" s="266" t="s">
        <v>732</v>
      </c>
      <c r="C464" s="692" t="s">
        <v>493</v>
      </c>
      <c r="D464" s="692"/>
      <c r="E464" s="692"/>
      <c r="F464" s="269" t="s">
        <v>596</v>
      </c>
      <c r="G464" s="277">
        <v>74</v>
      </c>
      <c r="H464" s="269"/>
      <c r="I464" s="277">
        <v>74</v>
      </c>
      <c r="J464" s="270"/>
      <c r="K464" s="269"/>
      <c r="L464" s="270">
        <v>41.74</v>
      </c>
      <c r="M464" s="269"/>
      <c r="N464" s="272">
        <v>849</v>
      </c>
    </row>
    <row r="465" spans="1:14" ht="67.5" x14ac:dyDescent="0.2">
      <c r="A465" s="267"/>
      <c r="B465" s="266" t="s">
        <v>733</v>
      </c>
      <c r="C465" s="692" t="s">
        <v>494</v>
      </c>
      <c r="D465" s="692"/>
      <c r="E465" s="692"/>
      <c r="F465" s="269" t="s">
        <v>596</v>
      </c>
      <c r="G465" s="277">
        <v>36</v>
      </c>
      <c r="H465" s="269"/>
      <c r="I465" s="277">
        <v>36</v>
      </c>
      <c r="J465" s="270"/>
      <c r="K465" s="269"/>
      <c r="L465" s="270">
        <v>20.309999999999999</v>
      </c>
      <c r="M465" s="269"/>
      <c r="N465" s="272">
        <v>413</v>
      </c>
    </row>
    <row r="466" spans="1:14" x14ac:dyDescent="0.2">
      <c r="A466" s="278"/>
      <c r="B466" s="279"/>
      <c r="C466" s="694" t="s">
        <v>465</v>
      </c>
      <c r="D466" s="694"/>
      <c r="E466" s="694"/>
      <c r="F466" s="260"/>
      <c r="G466" s="260"/>
      <c r="H466" s="260"/>
      <c r="I466" s="260"/>
      <c r="J466" s="262"/>
      <c r="K466" s="260"/>
      <c r="L466" s="262">
        <v>118.46</v>
      </c>
      <c r="M466" s="274"/>
      <c r="N466" s="263">
        <v>2409</v>
      </c>
    </row>
    <row r="467" spans="1:14" ht="33.75" x14ac:dyDescent="0.2">
      <c r="A467" s="258">
        <v>54</v>
      </c>
      <c r="B467" s="259" t="s">
        <v>739</v>
      </c>
      <c r="C467" s="694" t="s">
        <v>495</v>
      </c>
      <c r="D467" s="694"/>
      <c r="E467" s="694"/>
      <c r="F467" s="260" t="s">
        <v>730</v>
      </c>
      <c r="G467" s="260"/>
      <c r="H467" s="260"/>
      <c r="I467" s="261">
        <v>1</v>
      </c>
      <c r="J467" s="262"/>
      <c r="K467" s="260"/>
      <c r="L467" s="262"/>
      <c r="M467" s="260"/>
      <c r="N467" s="263"/>
    </row>
    <row r="468" spans="1:14" ht="56.25" x14ac:dyDescent="0.2">
      <c r="A468" s="265"/>
      <c r="B468" s="266" t="s">
        <v>731</v>
      </c>
      <c r="C468" s="692" t="s">
        <v>492</v>
      </c>
      <c r="D468" s="692"/>
      <c r="E468" s="692"/>
      <c r="F468" s="692"/>
      <c r="G468" s="692"/>
      <c r="H468" s="692"/>
      <c r="I468" s="692"/>
      <c r="J468" s="692"/>
      <c r="K468" s="692"/>
      <c r="L468" s="692"/>
      <c r="M468" s="692"/>
      <c r="N468" s="695"/>
    </row>
    <row r="469" spans="1:14" x14ac:dyDescent="0.2">
      <c r="A469" s="267"/>
      <c r="B469" s="268">
        <v>1</v>
      </c>
      <c r="C469" s="692" t="s">
        <v>461</v>
      </c>
      <c r="D469" s="692"/>
      <c r="E469" s="692"/>
      <c r="F469" s="269"/>
      <c r="G469" s="269"/>
      <c r="H469" s="269"/>
      <c r="I469" s="269"/>
      <c r="J469" s="270">
        <v>19.75</v>
      </c>
      <c r="K469" s="280">
        <v>1.3</v>
      </c>
      <c r="L469" s="270">
        <v>25.68</v>
      </c>
      <c r="M469" s="271">
        <v>20.34</v>
      </c>
      <c r="N469" s="272">
        <v>522</v>
      </c>
    </row>
    <row r="470" spans="1:14" x14ac:dyDescent="0.2">
      <c r="A470" s="267"/>
      <c r="B470" s="266"/>
      <c r="C470" s="692" t="s">
        <v>462</v>
      </c>
      <c r="D470" s="692"/>
      <c r="E470" s="692"/>
      <c r="F470" s="269" t="s">
        <v>594</v>
      </c>
      <c r="G470" s="271">
        <v>1.22</v>
      </c>
      <c r="H470" s="280">
        <v>1.3</v>
      </c>
      <c r="I470" s="281">
        <v>1.5860000000000001</v>
      </c>
      <c r="J470" s="270"/>
      <c r="K470" s="269"/>
      <c r="L470" s="270"/>
      <c r="M470" s="269"/>
      <c r="N470" s="272"/>
    </row>
    <row r="471" spans="1:14" x14ac:dyDescent="0.2">
      <c r="A471" s="267"/>
      <c r="B471" s="266"/>
      <c r="C471" s="696" t="s">
        <v>463</v>
      </c>
      <c r="D471" s="696"/>
      <c r="E471" s="696"/>
      <c r="F471" s="274"/>
      <c r="G471" s="274"/>
      <c r="H471" s="274"/>
      <c r="I471" s="274"/>
      <c r="J471" s="275">
        <v>19.75</v>
      </c>
      <c r="K471" s="274"/>
      <c r="L471" s="275">
        <v>25.68</v>
      </c>
      <c r="M471" s="274"/>
      <c r="N471" s="276"/>
    </row>
    <row r="472" spans="1:14" x14ac:dyDescent="0.2">
      <c r="A472" s="267"/>
      <c r="B472" s="266"/>
      <c r="C472" s="692" t="s">
        <v>464</v>
      </c>
      <c r="D472" s="692"/>
      <c r="E472" s="692"/>
      <c r="F472" s="269"/>
      <c r="G472" s="269"/>
      <c r="H472" s="269"/>
      <c r="I472" s="269"/>
      <c r="J472" s="270"/>
      <c r="K472" s="269"/>
      <c r="L472" s="270">
        <v>25.68</v>
      </c>
      <c r="M472" s="269"/>
      <c r="N472" s="272">
        <v>522</v>
      </c>
    </row>
    <row r="473" spans="1:14" ht="67.5" x14ac:dyDescent="0.2">
      <c r="A473" s="267"/>
      <c r="B473" s="266" t="s">
        <v>732</v>
      </c>
      <c r="C473" s="692" t="s">
        <v>493</v>
      </c>
      <c r="D473" s="692"/>
      <c r="E473" s="692"/>
      <c r="F473" s="269" t="s">
        <v>596</v>
      </c>
      <c r="G473" s="277">
        <v>74</v>
      </c>
      <c r="H473" s="269"/>
      <c r="I473" s="277">
        <v>74</v>
      </c>
      <c r="J473" s="270"/>
      <c r="K473" s="269"/>
      <c r="L473" s="270">
        <v>19</v>
      </c>
      <c r="M473" s="269"/>
      <c r="N473" s="272">
        <v>386</v>
      </c>
    </row>
    <row r="474" spans="1:14" ht="67.5" x14ac:dyDescent="0.2">
      <c r="A474" s="267"/>
      <c r="B474" s="266" t="s">
        <v>733</v>
      </c>
      <c r="C474" s="692" t="s">
        <v>494</v>
      </c>
      <c r="D474" s="692"/>
      <c r="E474" s="692"/>
      <c r="F474" s="269" t="s">
        <v>596</v>
      </c>
      <c r="G474" s="277">
        <v>36</v>
      </c>
      <c r="H474" s="269"/>
      <c r="I474" s="277">
        <v>36</v>
      </c>
      <c r="J474" s="270"/>
      <c r="K474" s="269"/>
      <c r="L474" s="270">
        <v>9.24</v>
      </c>
      <c r="M474" s="269"/>
      <c r="N474" s="272">
        <v>188</v>
      </c>
    </row>
    <row r="475" spans="1:14" x14ac:dyDescent="0.2">
      <c r="A475" s="278"/>
      <c r="B475" s="279"/>
      <c r="C475" s="694" t="s">
        <v>465</v>
      </c>
      <c r="D475" s="694"/>
      <c r="E475" s="694"/>
      <c r="F475" s="260"/>
      <c r="G475" s="260"/>
      <c r="H475" s="260"/>
      <c r="I475" s="260"/>
      <c r="J475" s="262"/>
      <c r="K475" s="260"/>
      <c r="L475" s="262">
        <v>53.92</v>
      </c>
      <c r="M475" s="274"/>
      <c r="N475" s="263">
        <v>1096</v>
      </c>
    </row>
    <row r="476" spans="1:14" ht="33.75" x14ac:dyDescent="0.2">
      <c r="A476" s="258">
        <v>55</v>
      </c>
      <c r="B476" s="259" t="s">
        <v>747</v>
      </c>
      <c r="C476" s="694" t="s">
        <v>496</v>
      </c>
      <c r="D476" s="694"/>
      <c r="E476" s="694"/>
      <c r="F476" s="260" t="s">
        <v>748</v>
      </c>
      <c r="G476" s="260"/>
      <c r="H476" s="260"/>
      <c r="I476" s="261">
        <v>1</v>
      </c>
      <c r="J476" s="262"/>
      <c r="K476" s="260"/>
      <c r="L476" s="262"/>
      <c r="M476" s="260"/>
      <c r="N476" s="263"/>
    </row>
    <row r="477" spans="1:14" ht="56.25" x14ac:dyDescent="0.2">
      <c r="A477" s="265"/>
      <c r="B477" s="266" t="s">
        <v>731</v>
      </c>
      <c r="C477" s="692" t="s">
        <v>492</v>
      </c>
      <c r="D477" s="692"/>
      <c r="E477" s="692"/>
      <c r="F477" s="692"/>
      <c r="G477" s="692"/>
      <c r="H477" s="692"/>
      <c r="I477" s="692"/>
      <c r="J477" s="692"/>
      <c r="K477" s="692"/>
      <c r="L477" s="692"/>
      <c r="M477" s="692"/>
      <c r="N477" s="695"/>
    </row>
    <row r="478" spans="1:14" x14ac:dyDescent="0.2">
      <c r="A478" s="267"/>
      <c r="B478" s="268">
        <v>1</v>
      </c>
      <c r="C478" s="692" t="s">
        <v>461</v>
      </c>
      <c r="D478" s="692"/>
      <c r="E478" s="692"/>
      <c r="F478" s="269"/>
      <c r="G478" s="269"/>
      <c r="H478" s="269"/>
      <c r="I478" s="269"/>
      <c r="J478" s="270">
        <v>26.22</v>
      </c>
      <c r="K478" s="280">
        <v>1.3</v>
      </c>
      <c r="L478" s="270">
        <v>34.090000000000003</v>
      </c>
      <c r="M478" s="271">
        <v>20.34</v>
      </c>
      <c r="N478" s="272">
        <v>693</v>
      </c>
    </row>
    <row r="479" spans="1:14" x14ac:dyDescent="0.2">
      <c r="A479" s="267"/>
      <c r="B479" s="266"/>
      <c r="C479" s="692" t="s">
        <v>462</v>
      </c>
      <c r="D479" s="692"/>
      <c r="E479" s="692"/>
      <c r="F479" s="269" t="s">
        <v>594</v>
      </c>
      <c r="G479" s="271">
        <v>1.62</v>
      </c>
      <c r="H479" s="280">
        <v>1.3</v>
      </c>
      <c r="I479" s="281">
        <v>2.1059999999999999</v>
      </c>
      <c r="J479" s="270"/>
      <c r="K479" s="269"/>
      <c r="L479" s="270"/>
      <c r="M479" s="269"/>
      <c r="N479" s="272"/>
    </row>
    <row r="480" spans="1:14" x14ac:dyDescent="0.2">
      <c r="A480" s="267"/>
      <c r="B480" s="266"/>
      <c r="C480" s="696" t="s">
        <v>463</v>
      </c>
      <c r="D480" s="696"/>
      <c r="E480" s="696"/>
      <c r="F480" s="274"/>
      <c r="G480" s="274"/>
      <c r="H480" s="274"/>
      <c r="I480" s="274"/>
      <c r="J480" s="275">
        <v>26.22</v>
      </c>
      <c r="K480" s="274"/>
      <c r="L480" s="275">
        <v>34.090000000000003</v>
      </c>
      <c r="M480" s="274"/>
      <c r="N480" s="276"/>
    </row>
    <row r="481" spans="1:14" x14ac:dyDescent="0.2">
      <c r="A481" s="267"/>
      <c r="B481" s="266"/>
      <c r="C481" s="692" t="s">
        <v>464</v>
      </c>
      <c r="D481" s="692"/>
      <c r="E481" s="692"/>
      <c r="F481" s="269"/>
      <c r="G481" s="269"/>
      <c r="H481" s="269"/>
      <c r="I481" s="269"/>
      <c r="J481" s="270"/>
      <c r="K481" s="269"/>
      <c r="L481" s="270">
        <v>34.090000000000003</v>
      </c>
      <c r="M481" s="269"/>
      <c r="N481" s="272">
        <v>693</v>
      </c>
    </row>
    <row r="482" spans="1:14" ht="67.5" x14ac:dyDescent="0.2">
      <c r="A482" s="267"/>
      <c r="B482" s="266" t="s">
        <v>732</v>
      </c>
      <c r="C482" s="692" t="s">
        <v>493</v>
      </c>
      <c r="D482" s="692"/>
      <c r="E482" s="692"/>
      <c r="F482" s="269" t="s">
        <v>596</v>
      </c>
      <c r="G482" s="277">
        <v>74</v>
      </c>
      <c r="H482" s="269"/>
      <c r="I482" s="277">
        <v>74</v>
      </c>
      <c r="J482" s="270"/>
      <c r="K482" s="269"/>
      <c r="L482" s="270">
        <v>25.23</v>
      </c>
      <c r="M482" s="269"/>
      <c r="N482" s="272">
        <v>513</v>
      </c>
    </row>
    <row r="483" spans="1:14" ht="67.5" x14ac:dyDescent="0.2">
      <c r="A483" s="267"/>
      <c r="B483" s="266" t="s">
        <v>733</v>
      </c>
      <c r="C483" s="692" t="s">
        <v>494</v>
      </c>
      <c r="D483" s="692"/>
      <c r="E483" s="692"/>
      <c r="F483" s="269" t="s">
        <v>596</v>
      </c>
      <c r="G483" s="277">
        <v>36</v>
      </c>
      <c r="H483" s="269"/>
      <c r="I483" s="277">
        <v>36</v>
      </c>
      <c r="J483" s="270"/>
      <c r="K483" s="269"/>
      <c r="L483" s="270">
        <v>12.27</v>
      </c>
      <c r="M483" s="269"/>
      <c r="N483" s="272">
        <v>249</v>
      </c>
    </row>
    <row r="484" spans="1:14" x14ac:dyDescent="0.2">
      <c r="A484" s="278"/>
      <c r="B484" s="279"/>
      <c r="C484" s="694" t="s">
        <v>465</v>
      </c>
      <c r="D484" s="694"/>
      <c r="E484" s="694"/>
      <c r="F484" s="260"/>
      <c r="G484" s="260"/>
      <c r="H484" s="260"/>
      <c r="I484" s="260"/>
      <c r="J484" s="262"/>
      <c r="K484" s="260"/>
      <c r="L484" s="262">
        <v>71.59</v>
      </c>
      <c r="M484" s="274"/>
      <c r="N484" s="263">
        <v>1455</v>
      </c>
    </row>
    <row r="485" spans="1:14" ht="33.75" x14ac:dyDescent="0.2">
      <c r="A485" s="258">
        <v>56</v>
      </c>
      <c r="B485" s="259" t="s">
        <v>749</v>
      </c>
      <c r="C485" s="694" t="s">
        <v>497</v>
      </c>
      <c r="D485" s="694"/>
      <c r="E485" s="694"/>
      <c r="F485" s="260" t="s">
        <v>746</v>
      </c>
      <c r="G485" s="260"/>
      <c r="H485" s="260"/>
      <c r="I485" s="261">
        <v>1</v>
      </c>
      <c r="J485" s="262"/>
      <c r="K485" s="260"/>
      <c r="L485" s="262"/>
      <c r="M485" s="260"/>
      <c r="N485" s="263"/>
    </row>
    <row r="486" spans="1:14" ht="56.25" x14ac:dyDescent="0.2">
      <c r="A486" s="265"/>
      <c r="B486" s="266" t="s">
        <v>731</v>
      </c>
      <c r="C486" s="692" t="s">
        <v>492</v>
      </c>
      <c r="D486" s="692"/>
      <c r="E486" s="692"/>
      <c r="F486" s="692"/>
      <c r="G486" s="692"/>
      <c r="H486" s="692"/>
      <c r="I486" s="692"/>
      <c r="J486" s="692"/>
      <c r="K486" s="692"/>
      <c r="L486" s="692"/>
      <c r="M486" s="692"/>
      <c r="N486" s="695"/>
    </row>
    <row r="487" spans="1:14" x14ac:dyDescent="0.2">
      <c r="A487" s="267"/>
      <c r="B487" s="268">
        <v>1</v>
      </c>
      <c r="C487" s="692" t="s">
        <v>461</v>
      </c>
      <c r="D487" s="692"/>
      <c r="E487" s="692"/>
      <c r="F487" s="269"/>
      <c r="G487" s="269"/>
      <c r="H487" s="269"/>
      <c r="I487" s="269"/>
      <c r="J487" s="270">
        <v>24.67</v>
      </c>
      <c r="K487" s="280">
        <v>1.3</v>
      </c>
      <c r="L487" s="270">
        <v>32.07</v>
      </c>
      <c r="M487" s="271">
        <v>20.34</v>
      </c>
      <c r="N487" s="272">
        <v>652</v>
      </c>
    </row>
    <row r="488" spans="1:14" x14ac:dyDescent="0.2">
      <c r="A488" s="267"/>
      <c r="B488" s="266"/>
      <c r="C488" s="692" t="s">
        <v>462</v>
      </c>
      <c r="D488" s="692"/>
      <c r="E488" s="692"/>
      <c r="F488" s="269" t="s">
        <v>594</v>
      </c>
      <c r="G488" s="271">
        <v>1.62</v>
      </c>
      <c r="H488" s="280">
        <v>1.3</v>
      </c>
      <c r="I488" s="281">
        <v>2.1059999999999999</v>
      </c>
      <c r="J488" s="270"/>
      <c r="K488" s="269"/>
      <c r="L488" s="270"/>
      <c r="M488" s="269"/>
      <c r="N488" s="272"/>
    </row>
    <row r="489" spans="1:14" x14ac:dyDescent="0.2">
      <c r="A489" s="267"/>
      <c r="B489" s="266"/>
      <c r="C489" s="696" t="s">
        <v>463</v>
      </c>
      <c r="D489" s="696"/>
      <c r="E489" s="696"/>
      <c r="F489" s="274"/>
      <c r="G489" s="274"/>
      <c r="H489" s="274"/>
      <c r="I489" s="274"/>
      <c r="J489" s="275">
        <v>24.67</v>
      </c>
      <c r="K489" s="274"/>
      <c r="L489" s="275">
        <v>32.07</v>
      </c>
      <c r="M489" s="274"/>
      <c r="N489" s="276"/>
    </row>
    <row r="490" spans="1:14" x14ac:dyDescent="0.2">
      <c r="A490" s="267"/>
      <c r="B490" s="266"/>
      <c r="C490" s="692" t="s">
        <v>464</v>
      </c>
      <c r="D490" s="692"/>
      <c r="E490" s="692"/>
      <c r="F490" s="269"/>
      <c r="G490" s="269"/>
      <c r="H490" s="269"/>
      <c r="I490" s="269"/>
      <c r="J490" s="270"/>
      <c r="K490" s="269"/>
      <c r="L490" s="270">
        <v>32.07</v>
      </c>
      <c r="M490" s="269"/>
      <c r="N490" s="272">
        <v>652</v>
      </c>
    </row>
    <row r="491" spans="1:14" ht="67.5" x14ac:dyDescent="0.2">
      <c r="A491" s="267"/>
      <c r="B491" s="266" t="s">
        <v>732</v>
      </c>
      <c r="C491" s="692" t="s">
        <v>493</v>
      </c>
      <c r="D491" s="692"/>
      <c r="E491" s="692"/>
      <c r="F491" s="269" t="s">
        <v>596</v>
      </c>
      <c r="G491" s="277">
        <v>74</v>
      </c>
      <c r="H491" s="269"/>
      <c r="I491" s="277">
        <v>74</v>
      </c>
      <c r="J491" s="270"/>
      <c r="K491" s="269"/>
      <c r="L491" s="270">
        <v>23.73</v>
      </c>
      <c r="M491" s="269"/>
      <c r="N491" s="272">
        <v>482</v>
      </c>
    </row>
    <row r="492" spans="1:14" ht="67.5" x14ac:dyDescent="0.2">
      <c r="A492" s="267"/>
      <c r="B492" s="266" t="s">
        <v>733</v>
      </c>
      <c r="C492" s="692" t="s">
        <v>494</v>
      </c>
      <c r="D492" s="692"/>
      <c r="E492" s="692"/>
      <c r="F492" s="269" t="s">
        <v>596</v>
      </c>
      <c r="G492" s="277">
        <v>36</v>
      </c>
      <c r="H492" s="269"/>
      <c r="I492" s="277">
        <v>36</v>
      </c>
      <c r="J492" s="270"/>
      <c r="K492" s="269"/>
      <c r="L492" s="270">
        <v>11.55</v>
      </c>
      <c r="M492" s="269"/>
      <c r="N492" s="272">
        <v>235</v>
      </c>
    </row>
    <row r="493" spans="1:14" x14ac:dyDescent="0.2">
      <c r="A493" s="278"/>
      <c r="B493" s="279"/>
      <c r="C493" s="694" t="s">
        <v>465</v>
      </c>
      <c r="D493" s="694"/>
      <c r="E493" s="694"/>
      <c r="F493" s="260"/>
      <c r="G493" s="260"/>
      <c r="H493" s="260"/>
      <c r="I493" s="260"/>
      <c r="J493" s="262"/>
      <c r="K493" s="260"/>
      <c r="L493" s="262">
        <v>67.349999999999994</v>
      </c>
      <c r="M493" s="274"/>
      <c r="N493" s="263">
        <v>1369</v>
      </c>
    </row>
    <row r="494" spans="1:14" x14ac:dyDescent="0.2">
      <c r="A494" s="288"/>
      <c r="B494" s="279"/>
      <c r="C494" s="279"/>
      <c r="D494" s="279"/>
      <c r="E494" s="279"/>
      <c r="F494" s="288"/>
      <c r="G494" s="288"/>
      <c r="H494" s="288"/>
      <c r="I494" s="288"/>
      <c r="J494" s="289"/>
      <c r="K494" s="288"/>
      <c r="L494" s="289"/>
      <c r="M494" s="269"/>
      <c r="N494" s="289"/>
    </row>
    <row r="495" spans="1:14" x14ac:dyDescent="0.2">
      <c r="A495" s="290"/>
      <c r="B495" s="291"/>
      <c r="C495" s="694" t="s">
        <v>750</v>
      </c>
      <c r="D495" s="694"/>
      <c r="E495" s="694"/>
      <c r="F495" s="694"/>
      <c r="G495" s="694"/>
      <c r="H495" s="694"/>
      <c r="I495" s="694"/>
      <c r="J495" s="694"/>
      <c r="K495" s="694"/>
      <c r="L495" s="292">
        <v>2378.38</v>
      </c>
      <c r="M495" s="293"/>
      <c r="N495" s="294"/>
    </row>
    <row r="496" spans="1:14" x14ac:dyDescent="0.2">
      <c r="A496" s="226"/>
      <c r="B496" s="236"/>
      <c r="C496" s="236"/>
      <c r="D496" s="236"/>
      <c r="E496" s="236"/>
      <c r="F496" s="236"/>
      <c r="G496" s="236"/>
      <c r="H496" s="236"/>
      <c r="I496" s="236"/>
      <c r="J496" s="236"/>
      <c r="K496" s="236"/>
      <c r="L496" s="300"/>
      <c r="M496" s="301"/>
      <c r="N496" s="302"/>
    </row>
    <row r="497" spans="1:14" x14ac:dyDescent="0.2">
      <c r="A497" s="290"/>
      <c r="B497" s="291"/>
      <c r="C497" s="694" t="s">
        <v>498</v>
      </c>
      <c r="D497" s="694"/>
      <c r="E497" s="694"/>
      <c r="F497" s="694"/>
      <c r="G497" s="694"/>
      <c r="H497" s="694"/>
      <c r="I497" s="694"/>
      <c r="J497" s="694"/>
      <c r="K497" s="694"/>
      <c r="L497" s="292"/>
      <c r="M497" s="303"/>
      <c r="N497" s="294"/>
    </row>
    <row r="498" spans="1:14" x14ac:dyDescent="0.2">
      <c r="A498" s="304"/>
      <c r="B498" s="266"/>
      <c r="C498" s="692" t="s">
        <v>499</v>
      </c>
      <c r="D498" s="692"/>
      <c r="E498" s="692"/>
      <c r="F498" s="692"/>
      <c r="G498" s="692"/>
      <c r="H498" s="692"/>
      <c r="I498" s="692"/>
      <c r="J498" s="692"/>
      <c r="K498" s="692"/>
      <c r="L498" s="305">
        <v>36847.93</v>
      </c>
      <c r="M498" s="306"/>
      <c r="N498" s="307">
        <v>282881</v>
      </c>
    </row>
    <row r="499" spans="1:14" x14ac:dyDescent="0.2">
      <c r="A499" s="304"/>
      <c r="B499" s="266"/>
      <c r="C499" s="692" t="s">
        <v>500</v>
      </c>
      <c r="D499" s="692"/>
      <c r="E499" s="692"/>
      <c r="F499" s="692"/>
      <c r="G499" s="692"/>
      <c r="H499" s="692"/>
      <c r="I499" s="692"/>
      <c r="J499" s="692"/>
      <c r="K499" s="692"/>
      <c r="L499" s="305"/>
      <c r="M499" s="306"/>
      <c r="N499" s="307"/>
    </row>
    <row r="500" spans="1:14" x14ac:dyDescent="0.2">
      <c r="A500" s="304"/>
      <c r="B500" s="266"/>
      <c r="C500" s="692" t="s">
        <v>501</v>
      </c>
      <c r="D500" s="692"/>
      <c r="E500" s="692"/>
      <c r="F500" s="692"/>
      <c r="G500" s="692"/>
      <c r="H500" s="692"/>
      <c r="I500" s="692"/>
      <c r="J500" s="692"/>
      <c r="K500" s="692"/>
      <c r="L500" s="305">
        <v>3255.67</v>
      </c>
      <c r="M500" s="306"/>
      <c r="N500" s="307">
        <v>66219</v>
      </c>
    </row>
    <row r="501" spans="1:14" x14ac:dyDescent="0.2">
      <c r="A501" s="304"/>
      <c r="B501" s="266"/>
      <c r="C501" s="692" t="s">
        <v>502</v>
      </c>
      <c r="D501" s="692"/>
      <c r="E501" s="692"/>
      <c r="F501" s="692"/>
      <c r="G501" s="692"/>
      <c r="H501" s="692"/>
      <c r="I501" s="692"/>
      <c r="J501" s="692"/>
      <c r="K501" s="692"/>
      <c r="L501" s="305">
        <v>3940.52</v>
      </c>
      <c r="M501" s="306"/>
      <c r="N501" s="307">
        <v>34597</v>
      </c>
    </row>
    <row r="502" spans="1:14" x14ac:dyDescent="0.2">
      <c r="A502" s="304"/>
      <c r="B502" s="266"/>
      <c r="C502" s="692" t="s">
        <v>503</v>
      </c>
      <c r="D502" s="692"/>
      <c r="E502" s="692"/>
      <c r="F502" s="692"/>
      <c r="G502" s="692"/>
      <c r="H502" s="692"/>
      <c r="I502" s="692"/>
      <c r="J502" s="692"/>
      <c r="K502" s="692"/>
      <c r="L502" s="305">
        <v>410.42</v>
      </c>
      <c r="M502" s="306"/>
      <c r="N502" s="307">
        <v>8348</v>
      </c>
    </row>
    <row r="503" spans="1:14" x14ac:dyDescent="0.2">
      <c r="A503" s="304"/>
      <c r="B503" s="266"/>
      <c r="C503" s="692" t="s">
        <v>504</v>
      </c>
      <c r="D503" s="692"/>
      <c r="E503" s="692"/>
      <c r="F503" s="692"/>
      <c r="G503" s="692"/>
      <c r="H503" s="692"/>
      <c r="I503" s="692"/>
      <c r="J503" s="692"/>
      <c r="K503" s="692"/>
      <c r="L503" s="305">
        <v>29651.74</v>
      </c>
      <c r="M503" s="306"/>
      <c r="N503" s="307">
        <v>182065</v>
      </c>
    </row>
    <row r="504" spans="1:14" x14ac:dyDescent="0.2">
      <c r="A504" s="304"/>
      <c r="B504" s="266"/>
      <c r="C504" s="692" t="s">
        <v>505</v>
      </c>
      <c r="D504" s="692"/>
      <c r="E504" s="692"/>
      <c r="F504" s="692"/>
      <c r="G504" s="692"/>
      <c r="H504" s="692"/>
      <c r="I504" s="692"/>
      <c r="J504" s="692"/>
      <c r="K504" s="692"/>
      <c r="L504" s="305">
        <v>38075.699999999997</v>
      </c>
      <c r="M504" s="306"/>
      <c r="N504" s="307">
        <v>313854</v>
      </c>
    </row>
    <row r="505" spans="1:14" x14ac:dyDescent="0.2">
      <c r="A505" s="304"/>
      <c r="B505" s="266"/>
      <c r="C505" s="692" t="s">
        <v>751</v>
      </c>
      <c r="D505" s="692"/>
      <c r="E505" s="692"/>
      <c r="F505" s="692"/>
      <c r="G505" s="692"/>
      <c r="H505" s="692"/>
      <c r="I505" s="692"/>
      <c r="J505" s="692"/>
      <c r="K505" s="692"/>
      <c r="L505" s="305">
        <v>37841.1</v>
      </c>
      <c r="M505" s="306"/>
      <c r="N505" s="307">
        <v>311794</v>
      </c>
    </row>
    <row r="506" spans="1:14" x14ac:dyDescent="0.2">
      <c r="A506" s="304"/>
      <c r="B506" s="266"/>
      <c r="C506" s="692" t="s">
        <v>516</v>
      </c>
      <c r="D506" s="692"/>
      <c r="E506" s="692"/>
      <c r="F506" s="692"/>
      <c r="G506" s="692"/>
      <c r="H506" s="692"/>
      <c r="I506" s="692"/>
      <c r="J506" s="692"/>
      <c r="K506" s="692"/>
      <c r="L506" s="305"/>
      <c r="M506" s="306"/>
      <c r="N506" s="307"/>
    </row>
    <row r="507" spans="1:14" x14ac:dyDescent="0.2">
      <c r="A507" s="304"/>
      <c r="B507" s="266"/>
      <c r="C507" s="692" t="s">
        <v>517</v>
      </c>
      <c r="D507" s="692"/>
      <c r="E507" s="692"/>
      <c r="F507" s="692"/>
      <c r="G507" s="692"/>
      <c r="H507" s="692"/>
      <c r="I507" s="692"/>
      <c r="J507" s="692"/>
      <c r="K507" s="692"/>
      <c r="L507" s="305">
        <v>1678.45</v>
      </c>
      <c r="M507" s="306"/>
      <c r="N507" s="307">
        <v>34140</v>
      </c>
    </row>
    <row r="508" spans="1:14" x14ac:dyDescent="0.2">
      <c r="A508" s="304"/>
      <c r="B508" s="266"/>
      <c r="C508" s="692" t="s">
        <v>752</v>
      </c>
      <c r="D508" s="692"/>
      <c r="E508" s="692"/>
      <c r="F508" s="692"/>
      <c r="G508" s="692"/>
      <c r="H508" s="692"/>
      <c r="I508" s="692"/>
      <c r="J508" s="692"/>
      <c r="K508" s="692"/>
      <c r="L508" s="305">
        <v>3390.65</v>
      </c>
      <c r="M508" s="306"/>
      <c r="N508" s="307">
        <v>29770</v>
      </c>
    </row>
    <row r="509" spans="1:14" x14ac:dyDescent="0.2">
      <c r="A509" s="304"/>
      <c r="B509" s="266"/>
      <c r="C509" s="692" t="s">
        <v>753</v>
      </c>
      <c r="D509" s="692"/>
      <c r="E509" s="692"/>
      <c r="F509" s="692"/>
      <c r="G509" s="692"/>
      <c r="H509" s="692"/>
      <c r="I509" s="692"/>
      <c r="J509" s="692"/>
      <c r="K509" s="692"/>
      <c r="L509" s="305">
        <v>380.21</v>
      </c>
      <c r="M509" s="306"/>
      <c r="N509" s="307">
        <v>7733</v>
      </c>
    </row>
    <row r="510" spans="1:14" x14ac:dyDescent="0.2">
      <c r="A510" s="304"/>
      <c r="B510" s="266"/>
      <c r="C510" s="692" t="s">
        <v>754</v>
      </c>
      <c r="D510" s="692"/>
      <c r="E510" s="692"/>
      <c r="F510" s="692"/>
      <c r="G510" s="692"/>
      <c r="H510" s="692"/>
      <c r="I510" s="692"/>
      <c r="J510" s="692"/>
      <c r="K510" s="692"/>
      <c r="L510" s="305">
        <v>29486.07</v>
      </c>
      <c r="M510" s="306"/>
      <c r="N510" s="307">
        <v>181048</v>
      </c>
    </row>
    <row r="511" spans="1:14" x14ac:dyDescent="0.2">
      <c r="A511" s="304"/>
      <c r="B511" s="266"/>
      <c r="C511" s="692" t="s">
        <v>518</v>
      </c>
      <c r="D511" s="692"/>
      <c r="E511" s="692"/>
      <c r="F511" s="692"/>
      <c r="G511" s="692"/>
      <c r="H511" s="692"/>
      <c r="I511" s="692"/>
      <c r="J511" s="692"/>
      <c r="K511" s="692"/>
      <c r="L511" s="305">
        <v>2091.7199999999998</v>
      </c>
      <c r="M511" s="306"/>
      <c r="N511" s="307">
        <v>42546</v>
      </c>
    </row>
    <row r="512" spans="1:14" x14ac:dyDescent="0.2">
      <c r="A512" s="304"/>
      <c r="B512" s="266"/>
      <c r="C512" s="692" t="s">
        <v>519</v>
      </c>
      <c r="D512" s="692"/>
      <c r="E512" s="692"/>
      <c r="F512" s="692"/>
      <c r="G512" s="692"/>
      <c r="H512" s="692"/>
      <c r="I512" s="692"/>
      <c r="J512" s="692"/>
      <c r="K512" s="692"/>
      <c r="L512" s="305">
        <v>1194.21</v>
      </c>
      <c r="M512" s="306"/>
      <c r="N512" s="307">
        <v>24290</v>
      </c>
    </row>
    <row r="513" spans="1:14" x14ac:dyDescent="0.2">
      <c r="A513" s="304"/>
      <c r="B513" s="266"/>
      <c r="C513" s="692" t="s">
        <v>755</v>
      </c>
      <c r="D513" s="692"/>
      <c r="E513" s="692"/>
      <c r="F513" s="692"/>
      <c r="G513" s="692"/>
      <c r="H513" s="692"/>
      <c r="I513" s="692"/>
      <c r="J513" s="692"/>
      <c r="K513" s="692"/>
      <c r="L513" s="305">
        <v>234.6</v>
      </c>
      <c r="M513" s="306"/>
      <c r="N513" s="307">
        <v>2060</v>
      </c>
    </row>
    <row r="514" spans="1:14" x14ac:dyDescent="0.2">
      <c r="A514" s="304"/>
      <c r="B514" s="266"/>
      <c r="C514" s="692" t="s">
        <v>512</v>
      </c>
      <c r="D514" s="692"/>
      <c r="E514" s="692"/>
      <c r="F514" s="692"/>
      <c r="G514" s="692"/>
      <c r="H514" s="692"/>
      <c r="I514" s="692"/>
      <c r="J514" s="692"/>
      <c r="K514" s="692"/>
      <c r="L514" s="305">
        <v>1603.84</v>
      </c>
      <c r="M514" s="306"/>
      <c r="N514" s="307">
        <v>26624</v>
      </c>
    </row>
    <row r="515" spans="1:14" x14ac:dyDescent="0.2">
      <c r="A515" s="304"/>
      <c r="B515" s="266"/>
      <c r="C515" s="692" t="s">
        <v>500</v>
      </c>
      <c r="D515" s="692"/>
      <c r="E515" s="692"/>
      <c r="F515" s="692"/>
      <c r="G515" s="692"/>
      <c r="H515" s="692"/>
      <c r="I515" s="692"/>
      <c r="J515" s="692"/>
      <c r="K515" s="692"/>
      <c r="L515" s="305"/>
      <c r="M515" s="306"/>
      <c r="N515" s="307"/>
    </row>
    <row r="516" spans="1:14" x14ac:dyDescent="0.2">
      <c r="A516" s="304"/>
      <c r="B516" s="266"/>
      <c r="C516" s="692" t="s">
        <v>506</v>
      </c>
      <c r="D516" s="692"/>
      <c r="E516" s="692"/>
      <c r="F516" s="692"/>
      <c r="G516" s="692"/>
      <c r="H516" s="692"/>
      <c r="I516" s="692"/>
      <c r="J516" s="692"/>
      <c r="K516" s="692"/>
      <c r="L516" s="305">
        <v>444.65</v>
      </c>
      <c r="M516" s="306"/>
      <c r="N516" s="307">
        <v>9044</v>
      </c>
    </row>
    <row r="517" spans="1:14" x14ac:dyDescent="0.2">
      <c r="A517" s="304"/>
      <c r="B517" s="266"/>
      <c r="C517" s="692" t="s">
        <v>507</v>
      </c>
      <c r="D517" s="692"/>
      <c r="E517" s="692"/>
      <c r="F517" s="692"/>
      <c r="G517" s="692"/>
      <c r="H517" s="692"/>
      <c r="I517" s="692"/>
      <c r="J517" s="692"/>
      <c r="K517" s="692"/>
      <c r="L517" s="305">
        <v>315.27</v>
      </c>
      <c r="M517" s="306"/>
      <c r="N517" s="307">
        <v>2767</v>
      </c>
    </row>
    <row r="518" spans="1:14" x14ac:dyDescent="0.2">
      <c r="A518" s="304"/>
      <c r="B518" s="266"/>
      <c r="C518" s="692" t="s">
        <v>508</v>
      </c>
      <c r="D518" s="692"/>
      <c r="E518" s="692"/>
      <c r="F518" s="692"/>
      <c r="G518" s="692"/>
      <c r="H518" s="692"/>
      <c r="I518" s="692"/>
      <c r="J518" s="692"/>
      <c r="K518" s="692"/>
      <c r="L518" s="305">
        <v>30.21</v>
      </c>
      <c r="M518" s="306"/>
      <c r="N518" s="307">
        <v>615</v>
      </c>
    </row>
    <row r="519" spans="1:14" x14ac:dyDescent="0.2">
      <c r="A519" s="304"/>
      <c r="B519" s="266"/>
      <c r="C519" s="692" t="s">
        <v>509</v>
      </c>
      <c r="D519" s="692"/>
      <c r="E519" s="692"/>
      <c r="F519" s="692"/>
      <c r="G519" s="692"/>
      <c r="H519" s="692"/>
      <c r="I519" s="692"/>
      <c r="J519" s="692"/>
      <c r="K519" s="692"/>
      <c r="L519" s="305">
        <v>165.67</v>
      </c>
      <c r="M519" s="306"/>
      <c r="N519" s="307">
        <v>1017</v>
      </c>
    </row>
    <row r="520" spans="1:14" x14ac:dyDescent="0.2">
      <c r="A520" s="304"/>
      <c r="B520" s="266"/>
      <c r="C520" s="692" t="s">
        <v>510</v>
      </c>
      <c r="D520" s="692"/>
      <c r="E520" s="692"/>
      <c r="F520" s="692"/>
      <c r="G520" s="692"/>
      <c r="H520" s="692"/>
      <c r="I520" s="692"/>
      <c r="J520" s="692"/>
      <c r="K520" s="692"/>
      <c r="L520" s="305">
        <v>446.3</v>
      </c>
      <c r="M520" s="306"/>
      <c r="N520" s="307">
        <v>9078</v>
      </c>
    </row>
    <row r="521" spans="1:14" x14ac:dyDescent="0.2">
      <c r="A521" s="304"/>
      <c r="B521" s="266"/>
      <c r="C521" s="692" t="s">
        <v>511</v>
      </c>
      <c r="D521" s="692"/>
      <c r="E521" s="692"/>
      <c r="F521" s="692"/>
      <c r="G521" s="692"/>
      <c r="H521" s="692"/>
      <c r="I521" s="692"/>
      <c r="J521" s="692"/>
      <c r="K521" s="692"/>
      <c r="L521" s="305">
        <v>231.95</v>
      </c>
      <c r="M521" s="306"/>
      <c r="N521" s="307">
        <v>4718</v>
      </c>
    </row>
    <row r="522" spans="1:14" x14ac:dyDescent="0.2">
      <c r="A522" s="304"/>
      <c r="B522" s="266"/>
      <c r="C522" s="692" t="s">
        <v>513</v>
      </c>
      <c r="D522" s="692"/>
      <c r="E522" s="692"/>
      <c r="F522" s="692"/>
      <c r="G522" s="692"/>
      <c r="H522" s="692"/>
      <c r="I522" s="692"/>
      <c r="J522" s="692"/>
      <c r="K522" s="692"/>
      <c r="L522" s="305">
        <v>175425.29</v>
      </c>
      <c r="M522" s="306"/>
      <c r="N522" s="307">
        <v>1080620</v>
      </c>
    </row>
    <row r="523" spans="1:14" x14ac:dyDescent="0.2">
      <c r="A523" s="304"/>
      <c r="B523" s="266"/>
      <c r="C523" s="692" t="s">
        <v>514</v>
      </c>
      <c r="D523" s="692"/>
      <c r="E523" s="692"/>
      <c r="F523" s="692"/>
      <c r="G523" s="692"/>
      <c r="H523" s="692"/>
      <c r="I523" s="692"/>
      <c r="J523" s="692"/>
      <c r="K523" s="692"/>
      <c r="L523" s="305">
        <v>2378.38</v>
      </c>
      <c r="M523" s="306"/>
      <c r="N523" s="307">
        <v>48373</v>
      </c>
    </row>
    <row r="524" spans="1:14" x14ac:dyDescent="0.2">
      <c r="A524" s="304"/>
      <c r="B524" s="266"/>
      <c r="C524" s="692" t="s">
        <v>515</v>
      </c>
      <c r="D524" s="692"/>
      <c r="E524" s="692"/>
      <c r="F524" s="692"/>
      <c r="G524" s="692"/>
      <c r="H524" s="692"/>
      <c r="I524" s="692"/>
      <c r="J524" s="692"/>
      <c r="K524" s="692"/>
      <c r="L524" s="305">
        <v>2378.38</v>
      </c>
      <c r="M524" s="306"/>
      <c r="N524" s="307">
        <v>48373</v>
      </c>
    </row>
    <row r="525" spans="1:14" x14ac:dyDescent="0.2">
      <c r="A525" s="304"/>
      <c r="B525" s="266"/>
      <c r="C525" s="692" t="s">
        <v>516</v>
      </c>
      <c r="D525" s="692"/>
      <c r="E525" s="692"/>
      <c r="F525" s="692"/>
      <c r="G525" s="692"/>
      <c r="H525" s="692"/>
      <c r="I525" s="692"/>
      <c r="J525" s="692"/>
      <c r="K525" s="692"/>
      <c r="L525" s="305"/>
      <c r="M525" s="306"/>
      <c r="N525" s="307"/>
    </row>
    <row r="526" spans="1:14" x14ac:dyDescent="0.2">
      <c r="A526" s="304"/>
      <c r="B526" s="266"/>
      <c r="C526" s="692" t="s">
        <v>517</v>
      </c>
      <c r="D526" s="692"/>
      <c r="E526" s="692"/>
      <c r="F526" s="692"/>
      <c r="G526" s="692"/>
      <c r="H526" s="692"/>
      <c r="I526" s="692"/>
      <c r="J526" s="692"/>
      <c r="K526" s="692"/>
      <c r="L526" s="305">
        <v>1132.57</v>
      </c>
      <c r="M526" s="306"/>
      <c r="N526" s="307">
        <v>23035</v>
      </c>
    </row>
    <row r="527" spans="1:14" x14ac:dyDescent="0.2">
      <c r="A527" s="304"/>
      <c r="B527" s="266"/>
      <c r="C527" s="692" t="s">
        <v>518</v>
      </c>
      <c r="D527" s="692"/>
      <c r="E527" s="692"/>
      <c r="F527" s="692"/>
      <c r="G527" s="692"/>
      <c r="H527" s="692"/>
      <c r="I527" s="692"/>
      <c r="J527" s="692"/>
      <c r="K527" s="692"/>
      <c r="L527" s="305">
        <v>838.09</v>
      </c>
      <c r="M527" s="306"/>
      <c r="N527" s="307">
        <v>17045</v>
      </c>
    </row>
    <row r="528" spans="1:14" x14ac:dyDescent="0.2">
      <c r="A528" s="304"/>
      <c r="B528" s="266"/>
      <c r="C528" s="692" t="s">
        <v>519</v>
      </c>
      <c r="D528" s="692"/>
      <c r="E528" s="692"/>
      <c r="F528" s="692"/>
      <c r="G528" s="692"/>
      <c r="H528" s="692"/>
      <c r="I528" s="692"/>
      <c r="J528" s="692"/>
      <c r="K528" s="692"/>
      <c r="L528" s="305">
        <v>407.72</v>
      </c>
      <c r="M528" s="306"/>
      <c r="N528" s="307">
        <v>8293</v>
      </c>
    </row>
    <row r="529" spans="1:14" x14ac:dyDescent="0.2">
      <c r="A529" s="304"/>
      <c r="B529" s="266"/>
      <c r="C529" s="692" t="s">
        <v>520</v>
      </c>
      <c r="D529" s="692"/>
      <c r="E529" s="692"/>
      <c r="F529" s="692"/>
      <c r="G529" s="692"/>
      <c r="H529" s="692"/>
      <c r="I529" s="692"/>
      <c r="J529" s="692"/>
      <c r="K529" s="692"/>
      <c r="L529" s="305">
        <v>217483.21</v>
      </c>
      <c r="M529" s="306"/>
      <c r="N529" s="307">
        <v>1469471</v>
      </c>
    </row>
    <row r="530" spans="1:14" x14ac:dyDescent="0.2">
      <c r="A530" s="304"/>
      <c r="B530" s="266"/>
      <c r="C530" s="692" t="s">
        <v>521</v>
      </c>
      <c r="D530" s="692"/>
      <c r="E530" s="692"/>
      <c r="F530" s="692"/>
      <c r="G530" s="692"/>
      <c r="H530" s="692"/>
      <c r="I530" s="692"/>
      <c r="J530" s="692"/>
      <c r="K530" s="692"/>
      <c r="L530" s="305">
        <v>3666.09</v>
      </c>
      <c r="M530" s="306"/>
      <c r="N530" s="307">
        <v>74567</v>
      </c>
    </row>
    <row r="531" spans="1:14" x14ac:dyDescent="0.2">
      <c r="A531" s="304"/>
      <c r="B531" s="266"/>
      <c r="C531" s="692" t="s">
        <v>522</v>
      </c>
      <c r="D531" s="692"/>
      <c r="E531" s="692"/>
      <c r="F531" s="692"/>
      <c r="G531" s="692"/>
      <c r="H531" s="692"/>
      <c r="I531" s="692"/>
      <c r="J531" s="692"/>
      <c r="K531" s="692"/>
      <c r="L531" s="305">
        <v>3376.11</v>
      </c>
      <c r="M531" s="306"/>
      <c r="N531" s="307">
        <v>68669</v>
      </c>
    </row>
    <row r="532" spans="1:14" x14ac:dyDescent="0.2">
      <c r="A532" s="304"/>
      <c r="B532" s="266"/>
      <c r="C532" s="692" t="s">
        <v>523</v>
      </c>
      <c r="D532" s="692"/>
      <c r="E532" s="692"/>
      <c r="F532" s="692"/>
      <c r="G532" s="692"/>
      <c r="H532" s="692"/>
      <c r="I532" s="692"/>
      <c r="J532" s="692"/>
      <c r="K532" s="692"/>
      <c r="L532" s="305">
        <v>1833.88</v>
      </c>
      <c r="M532" s="306"/>
      <c r="N532" s="307">
        <v>37301</v>
      </c>
    </row>
    <row r="533" spans="1:14" x14ac:dyDescent="0.2">
      <c r="A533" s="304"/>
      <c r="B533" s="266"/>
      <c r="C533" s="692" t="s">
        <v>524</v>
      </c>
      <c r="D533" s="692"/>
      <c r="E533" s="692"/>
      <c r="F533" s="692"/>
      <c r="G533" s="692"/>
      <c r="H533" s="692"/>
      <c r="I533" s="692"/>
      <c r="J533" s="692"/>
      <c r="K533" s="692"/>
      <c r="L533" s="305">
        <v>39679.54</v>
      </c>
      <c r="M533" s="306"/>
      <c r="N533" s="307">
        <v>340478</v>
      </c>
    </row>
    <row r="534" spans="1:14" x14ac:dyDescent="0.2">
      <c r="A534" s="304"/>
      <c r="B534" s="266"/>
      <c r="C534" s="692" t="s">
        <v>525</v>
      </c>
      <c r="D534" s="692"/>
      <c r="E534" s="692"/>
      <c r="F534" s="692"/>
      <c r="G534" s="692"/>
      <c r="H534" s="692"/>
      <c r="I534" s="692"/>
      <c r="J534" s="692"/>
      <c r="K534" s="692"/>
      <c r="L534" s="305">
        <v>1269.75</v>
      </c>
      <c r="M534" s="306"/>
      <c r="N534" s="307">
        <v>10895</v>
      </c>
    </row>
    <row r="535" spans="1:14" x14ac:dyDescent="0.2">
      <c r="A535" s="304"/>
      <c r="B535" s="266"/>
      <c r="C535" s="692" t="s">
        <v>520</v>
      </c>
      <c r="D535" s="692"/>
      <c r="E535" s="692"/>
      <c r="F535" s="692"/>
      <c r="G535" s="692"/>
      <c r="H535" s="692"/>
      <c r="I535" s="692"/>
      <c r="J535" s="692"/>
      <c r="K535" s="692"/>
      <c r="L535" s="305">
        <v>40949.29</v>
      </c>
      <c r="M535" s="306"/>
      <c r="N535" s="307">
        <v>351373</v>
      </c>
    </row>
    <row r="536" spans="1:14" x14ac:dyDescent="0.2">
      <c r="A536" s="304"/>
      <c r="B536" s="266"/>
      <c r="C536" s="692" t="s">
        <v>756</v>
      </c>
      <c r="D536" s="692"/>
      <c r="E536" s="692"/>
      <c r="F536" s="692"/>
      <c r="G536" s="692"/>
      <c r="H536" s="692"/>
      <c r="I536" s="692"/>
      <c r="J536" s="692"/>
      <c r="K536" s="692"/>
      <c r="L536" s="305">
        <v>13125.18</v>
      </c>
      <c r="M536" s="306"/>
      <c r="N536" s="307">
        <v>88822</v>
      </c>
    </row>
    <row r="537" spans="1:14" x14ac:dyDescent="0.2">
      <c r="A537" s="304"/>
      <c r="B537" s="266"/>
      <c r="C537" s="692" t="s">
        <v>520</v>
      </c>
      <c r="D537" s="692"/>
      <c r="E537" s="692"/>
      <c r="F537" s="692"/>
      <c r="G537" s="692"/>
      <c r="H537" s="692"/>
      <c r="I537" s="692"/>
      <c r="J537" s="692"/>
      <c r="K537" s="692"/>
      <c r="L537" s="305">
        <v>54074.47</v>
      </c>
      <c r="M537" s="306"/>
      <c r="N537" s="307">
        <v>440195</v>
      </c>
    </row>
    <row r="538" spans="1:14" x14ac:dyDescent="0.2">
      <c r="A538" s="304"/>
      <c r="B538" s="266"/>
      <c r="C538" s="692" t="s">
        <v>526</v>
      </c>
      <c r="D538" s="692"/>
      <c r="E538" s="692"/>
      <c r="F538" s="692"/>
      <c r="G538" s="692"/>
      <c r="H538" s="692"/>
      <c r="I538" s="692"/>
      <c r="J538" s="692"/>
      <c r="K538" s="692"/>
      <c r="L538" s="305">
        <v>231878.14</v>
      </c>
      <c r="M538" s="306"/>
      <c r="N538" s="307">
        <v>1569188</v>
      </c>
    </row>
    <row r="539" spans="1:14" x14ac:dyDescent="0.2">
      <c r="A539" s="304"/>
      <c r="B539" s="266"/>
      <c r="C539" s="692" t="s">
        <v>527</v>
      </c>
      <c r="D539" s="692"/>
      <c r="E539" s="692"/>
      <c r="F539" s="692"/>
      <c r="G539" s="692"/>
      <c r="H539" s="692"/>
      <c r="I539" s="692"/>
      <c r="J539" s="692"/>
      <c r="K539" s="692"/>
      <c r="L539" s="305">
        <v>6956.34</v>
      </c>
      <c r="M539" s="306"/>
      <c r="N539" s="307">
        <v>47076</v>
      </c>
    </row>
    <row r="540" spans="1:14" x14ac:dyDescent="0.2">
      <c r="A540" s="304"/>
      <c r="B540" s="266"/>
      <c r="C540" s="692" t="s">
        <v>528</v>
      </c>
      <c r="D540" s="692"/>
      <c r="E540" s="692"/>
      <c r="F540" s="692"/>
      <c r="G540" s="692"/>
      <c r="H540" s="692"/>
      <c r="I540" s="692"/>
      <c r="J540" s="692"/>
      <c r="K540" s="692"/>
      <c r="L540" s="305">
        <v>238834.48</v>
      </c>
      <c r="M540" s="306"/>
      <c r="N540" s="307">
        <v>1616264</v>
      </c>
    </row>
    <row r="541" spans="1:14" x14ac:dyDescent="0.2">
      <c r="A541" s="304"/>
      <c r="B541" s="266"/>
      <c r="C541" s="692" t="s">
        <v>529</v>
      </c>
      <c r="D541" s="692"/>
      <c r="E541" s="692"/>
      <c r="F541" s="692"/>
      <c r="G541" s="692"/>
      <c r="H541" s="692"/>
      <c r="I541" s="692"/>
      <c r="J541" s="692"/>
      <c r="K541" s="692"/>
      <c r="L541" s="305">
        <v>47766.9</v>
      </c>
      <c r="M541" s="306"/>
      <c r="N541" s="308">
        <v>323252.8</v>
      </c>
    </row>
    <row r="542" spans="1:14" x14ac:dyDescent="0.2">
      <c r="A542" s="304"/>
      <c r="B542" s="289"/>
      <c r="C542" s="693" t="s">
        <v>530</v>
      </c>
      <c r="D542" s="693"/>
      <c r="E542" s="693"/>
      <c r="F542" s="693"/>
      <c r="G542" s="693"/>
      <c r="H542" s="693"/>
      <c r="I542" s="693"/>
      <c r="J542" s="693"/>
      <c r="K542" s="693"/>
      <c r="L542" s="309">
        <v>286601.38</v>
      </c>
      <c r="M542" s="229"/>
      <c r="N542" s="310">
        <v>1939516.8</v>
      </c>
    </row>
    <row r="543" spans="1:14" x14ac:dyDescent="0.2">
      <c r="A543" s="226"/>
      <c r="B543" s="289"/>
      <c r="C543" s="279"/>
      <c r="D543" s="279"/>
      <c r="E543" s="279"/>
      <c r="F543" s="279"/>
      <c r="G543" s="279"/>
      <c r="H543" s="279"/>
      <c r="I543" s="279"/>
      <c r="J543" s="279"/>
      <c r="K543" s="279"/>
      <c r="L543" s="309"/>
      <c r="M543" s="311"/>
      <c r="N543" s="312"/>
    </row>
    <row r="544" spans="1:14" x14ac:dyDescent="0.2">
      <c r="A544" s="313"/>
      <c r="B544" s="313"/>
      <c r="C544" s="313"/>
      <c r="D544" s="313"/>
      <c r="E544" s="313"/>
      <c r="F544" s="313"/>
      <c r="G544" s="313"/>
      <c r="H544" s="313"/>
      <c r="I544" s="313"/>
      <c r="J544" s="313"/>
      <c r="K544" s="313"/>
      <c r="L544" s="313"/>
      <c r="M544" s="313"/>
      <c r="N544" s="313"/>
    </row>
    <row r="545" spans="2:14" x14ac:dyDescent="0.2">
      <c r="B545" s="314" t="s">
        <v>757</v>
      </c>
      <c r="C545" s="690"/>
      <c r="D545" s="690"/>
      <c r="E545" s="690"/>
      <c r="F545" s="690"/>
      <c r="G545" s="690"/>
      <c r="H545" s="690"/>
      <c r="I545" s="690"/>
      <c r="J545" s="690"/>
      <c r="K545" s="690"/>
      <c r="L545" s="690"/>
      <c r="M545" s="226"/>
      <c r="N545" s="226"/>
    </row>
    <row r="546" spans="2:14" x14ac:dyDescent="0.2">
      <c r="B546" s="228"/>
      <c r="C546" s="691" t="s">
        <v>758</v>
      </c>
      <c r="D546" s="691"/>
      <c r="E546" s="691"/>
      <c r="F546" s="691"/>
      <c r="G546" s="691"/>
      <c r="H546" s="691"/>
      <c r="I546" s="691"/>
      <c r="J546" s="691"/>
      <c r="K546" s="691"/>
      <c r="L546" s="691"/>
      <c r="M546" s="226"/>
      <c r="N546" s="226"/>
    </row>
    <row r="547" spans="2:14" x14ac:dyDescent="0.2">
      <c r="B547" s="314" t="s">
        <v>759</v>
      </c>
      <c r="C547" s="690"/>
      <c r="D547" s="690"/>
      <c r="E547" s="690"/>
      <c r="F547" s="690"/>
      <c r="G547" s="690"/>
      <c r="H547" s="690"/>
      <c r="I547" s="690"/>
      <c r="J547" s="690"/>
      <c r="K547" s="690"/>
      <c r="L547" s="690"/>
      <c r="M547" s="226"/>
      <c r="N547" s="226"/>
    </row>
    <row r="548" spans="2:14" x14ac:dyDescent="0.2">
      <c r="B548" s="226"/>
      <c r="C548" s="691" t="s">
        <v>758</v>
      </c>
      <c r="D548" s="691"/>
      <c r="E548" s="691"/>
      <c r="F548" s="691"/>
      <c r="G548" s="691"/>
      <c r="H548" s="691"/>
      <c r="I548" s="691"/>
      <c r="J548" s="691"/>
      <c r="K548" s="691"/>
      <c r="L548" s="691"/>
      <c r="M548" s="226"/>
      <c r="N548" s="226"/>
    </row>
    <row r="549" spans="2:14" x14ac:dyDescent="0.2">
      <c r="B549" s="314" t="s">
        <v>759</v>
      </c>
      <c r="C549" s="690"/>
      <c r="D549" s="690"/>
      <c r="E549" s="690"/>
      <c r="F549" s="690"/>
      <c r="G549" s="690"/>
      <c r="H549" s="690"/>
      <c r="I549" s="690"/>
      <c r="J549" s="690"/>
      <c r="K549" s="690"/>
      <c r="L549" s="690"/>
      <c r="M549" s="226"/>
      <c r="N549" s="226"/>
    </row>
    <row r="550" spans="2:14" x14ac:dyDescent="0.2">
      <c r="B550" s="226"/>
      <c r="C550" s="691" t="s">
        <v>758</v>
      </c>
      <c r="D550" s="691"/>
      <c r="E550" s="691"/>
      <c r="F550" s="691"/>
      <c r="G550" s="691"/>
      <c r="H550" s="691"/>
      <c r="I550" s="691"/>
      <c r="J550" s="691"/>
      <c r="K550" s="691"/>
      <c r="L550" s="691"/>
      <c r="M550" s="226"/>
      <c r="N550" s="226"/>
    </row>
  </sheetData>
  <mergeCells count="509">
    <mergeCell ref="K4:N4"/>
    <mergeCell ref="A4:C4"/>
    <mergeCell ref="A5:D5"/>
    <mergeCell ref="J5:N5"/>
    <mergeCell ref="A6:D6"/>
    <mergeCell ref="J6:N6"/>
    <mergeCell ref="A35:A37"/>
    <mergeCell ref="M35:M37"/>
    <mergeCell ref="G35:I36"/>
    <mergeCell ref="L33:M33"/>
    <mergeCell ref="A14:N14"/>
    <mergeCell ref="A17:N17"/>
    <mergeCell ref="A18:N18"/>
    <mergeCell ref="A21:N21"/>
    <mergeCell ref="B23:F23"/>
    <mergeCell ref="B24:F24"/>
    <mergeCell ref="N35:N37"/>
    <mergeCell ref="J35:L36"/>
    <mergeCell ref="B35:B37"/>
    <mergeCell ref="F35:F37"/>
    <mergeCell ref="C35:E37"/>
    <mergeCell ref="C51:E51"/>
    <mergeCell ref="C52:E52"/>
    <mergeCell ref="C53:E53"/>
    <mergeCell ref="C54:E54"/>
    <mergeCell ref="C55:N55"/>
    <mergeCell ref="D10:N10"/>
    <mergeCell ref="A13:N13"/>
    <mergeCell ref="A16:N16"/>
    <mergeCell ref="A20:N20"/>
    <mergeCell ref="A39:N39"/>
    <mergeCell ref="C38:E38"/>
    <mergeCell ref="C40:E40"/>
    <mergeCell ref="C41:N41"/>
    <mergeCell ref="C42:N42"/>
    <mergeCell ref="C43:N43"/>
    <mergeCell ref="C44:E44"/>
    <mergeCell ref="C45:E45"/>
    <mergeCell ref="C46:E46"/>
    <mergeCell ref="C47:E47"/>
    <mergeCell ref="C48:E48"/>
    <mergeCell ref="C49:E49"/>
    <mergeCell ref="C50:E50"/>
    <mergeCell ref="C61:E61"/>
    <mergeCell ref="C62:E62"/>
    <mergeCell ref="C63:E63"/>
    <mergeCell ref="C64:E64"/>
    <mergeCell ref="C65:E65"/>
    <mergeCell ref="C56:N56"/>
    <mergeCell ref="C57:E57"/>
    <mergeCell ref="C58:E58"/>
    <mergeCell ref="C59:E59"/>
    <mergeCell ref="C60:E60"/>
    <mergeCell ref="C71:E71"/>
    <mergeCell ref="C72:E72"/>
    <mergeCell ref="C73:E73"/>
    <mergeCell ref="C74:E74"/>
    <mergeCell ref="C75:E75"/>
    <mergeCell ref="C66:E66"/>
    <mergeCell ref="C67:E67"/>
    <mergeCell ref="C68:N68"/>
    <mergeCell ref="C69:N69"/>
    <mergeCell ref="C70:E70"/>
    <mergeCell ref="C81:N81"/>
    <mergeCell ref="C82:N82"/>
    <mergeCell ref="C83:E83"/>
    <mergeCell ref="C84:E84"/>
    <mergeCell ref="C85:E85"/>
    <mergeCell ref="C76:E76"/>
    <mergeCell ref="C77:E77"/>
    <mergeCell ref="C78:E78"/>
    <mergeCell ref="C79:E79"/>
    <mergeCell ref="C80:E80"/>
    <mergeCell ref="C91:E91"/>
    <mergeCell ref="C92:E92"/>
    <mergeCell ref="C93:E93"/>
    <mergeCell ref="C94:E94"/>
    <mergeCell ref="C95:N95"/>
    <mergeCell ref="C86:E86"/>
    <mergeCell ref="C87:E87"/>
    <mergeCell ref="C88:E88"/>
    <mergeCell ref="C89:E89"/>
    <mergeCell ref="C90:E90"/>
    <mergeCell ref="C101:E101"/>
    <mergeCell ref="C102:E102"/>
    <mergeCell ref="C103:E103"/>
    <mergeCell ref="C104:E104"/>
    <mergeCell ref="C105:E105"/>
    <mergeCell ref="C96:N96"/>
    <mergeCell ref="C97:E97"/>
    <mergeCell ref="C98:E98"/>
    <mergeCell ref="C99:E99"/>
    <mergeCell ref="C100:E100"/>
    <mergeCell ref="C111:N111"/>
    <mergeCell ref="C112:E112"/>
    <mergeCell ref="C113:E113"/>
    <mergeCell ref="C114:E114"/>
    <mergeCell ref="C115:E115"/>
    <mergeCell ref="C106:E106"/>
    <mergeCell ref="C107:E107"/>
    <mergeCell ref="C108:E108"/>
    <mergeCell ref="C109:N109"/>
    <mergeCell ref="C110:N110"/>
    <mergeCell ref="C121:E121"/>
    <mergeCell ref="C122:E122"/>
    <mergeCell ref="C123:E123"/>
    <mergeCell ref="C124:N124"/>
    <mergeCell ref="C125:N125"/>
    <mergeCell ref="C116:E116"/>
    <mergeCell ref="C117:E117"/>
    <mergeCell ref="C118:E118"/>
    <mergeCell ref="C119:E119"/>
    <mergeCell ref="C120:E120"/>
    <mergeCell ref="C131:E131"/>
    <mergeCell ref="C132:E132"/>
    <mergeCell ref="C133:E133"/>
    <mergeCell ref="C134:E134"/>
    <mergeCell ref="C135:E135"/>
    <mergeCell ref="C126:E126"/>
    <mergeCell ref="C127:E127"/>
    <mergeCell ref="C128:E128"/>
    <mergeCell ref="C129:E129"/>
    <mergeCell ref="C130:E130"/>
    <mergeCell ref="C141:E141"/>
    <mergeCell ref="C142:E142"/>
    <mergeCell ref="C143:N143"/>
    <mergeCell ref="C144:E144"/>
    <mergeCell ref="C145:E145"/>
    <mergeCell ref="C136:N136"/>
    <mergeCell ref="C137:E137"/>
    <mergeCell ref="C138:E138"/>
    <mergeCell ref="C139:E139"/>
    <mergeCell ref="C140:E140"/>
    <mergeCell ref="C151:E151"/>
    <mergeCell ref="C152:E152"/>
    <mergeCell ref="C153:E153"/>
    <mergeCell ref="C154:E154"/>
    <mergeCell ref="C155:E155"/>
    <mergeCell ref="C146:E146"/>
    <mergeCell ref="C147:E147"/>
    <mergeCell ref="C148:E148"/>
    <mergeCell ref="C149:E149"/>
    <mergeCell ref="C150:N150"/>
    <mergeCell ref="C161:E161"/>
    <mergeCell ref="C162:E162"/>
    <mergeCell ref="C163:E163"/>
    <mergeCell ref="C164:N164"/>
    <mergeCell ref="C165:N165"/>
    <mergeCell ref="C156:E156"/>
    <mergeCell ref="C157:N157"/>
    <mergeCell ref="C158:E158"/>
    <mergeCell ref="C159:E159"/>
    <mergeCell ref="C160:E160"/>
    <mergeCell ref="C171:E171"/>
    <mergeCell ref="C172:E172"/>
    <mergeCell ref="C173:E173"/>
    <mergeCell ref="C174:E174"/>
    <mergeCell ref="C175:E175"/>
    <mergeCell ref="C166:N166"/>
    <mergeCell ref="C167:E167"/>
    <mergeCell ref="C168:N168"/>
    <mergeCell ref="C169:N169"/>
    <mergeCell ref="C170:N170"/>
    <mergeCell ref="C181:N181"/>
    <mergeCell ref="C182:E182"/>
    <mergeCell ref="C183:E183"/>
    <mergeCell ref="C184:E184"/>
    <mergeCell ref="C185:E185"/>
    <mergeCell ref="C176:E176"/>
    <mergeCell ref="C177:E177"/>
    <mergeCell ref="C178:E178"/>
    <mergeCell ref="C179:E179"/>
    <mergeCell ref="C180:N180"/>
    <mergeCell ref="C191:E191"/>
    <mergeCell ref="C192:E192"/>
    <mergeCell ref="C193:E193"/>
    <mergeCell ref="C194:N194"/>
    <mergeCell ref="C195:N195"/>
    <mergeCell ref="C186:E186"/>
    <mergeCell ref="C187:E187"/>
    <mergeCell ref="C188:E188"/>
    <mergeCell ref="C189:E189"/>
    <mergeCell ref="C190:E190"/>
    <mergeCell ref="C201:E201"/>
    <mergeCell ref="C202:E202"/>
    <mergeCell ref="C203:E203"/>
    <mergeCell ref="C204:E204"/>
    <mergeCell ref="C205:E205"/>
    <mergeCell ref="C196:N196"/>
    <mergeCell ref="C197:E197"/>
    <mergeCell ref="C198:E198"/>
    <mergeCell ref="C199:E199"/>
    <mergeCell ref="C200:E200"/>
    <mergeCell ref="C211:N211"/>
    <mergeCell ref="C212:N212"/>
    <mergeCell ref="C213:E213"/>
    <mergeCell ref="C214:E214"/>
    <mergeCell ref="C215:E215"/>
    <mergeCell ref="C206:E206"/>
    <mergeCell ref="C207:E207"/>
    <mergeCell ref="A208:N208"/>
    <mergeCell ref="C209:E209"/>
    <mergeCell ref="C210:N210"/>
    <mergeCell ref="C221:N221"/>
    <mergeCell ref="C222:N222"/>
    <mergeCell ref="C223:E223"/>
    <mergeCell ref="C224:E224"/>
    <mergeCell ref="C225:E225"/>
    <mergeCell ref="C216:E216"/>
    <mergeCell ref="C217:E217"/>
    <mergeCell ref="C218:E218"/>
    <mergeCell ref="C219:E219"/>
    <mergeCell ref="C220:E220"/>
    <mergeCell ref="C231:E231"/>
    <mergeCell ref="C232:E232"/>
    <mergeCell ref="C233:N233"/>
    <mergeCell ref="C234:N234"/>
    <mergeCell ref="C235:N235"/>
    <mergeCell ref="C226:E226"/>
    <mergeCell ref="C227:E227"/>
    <mergeCell ref="C228:E228"/>
    <mergeCell ref="C229:E229"/>
    <mergeCell ref="C230:E230"/>
    <mergeCell ref="C241:E241"/>
    <mergeCell ref="C242:E242"/>
    <mergeCell ref="C243:E243"/>
    <mergeCell ref="C244:E244"/>
    <mergeCell ref="C245:E245"/>
    <mergeCell ref="C236:E236"/>
    <mergeCell ref="C237:E237"/>
    <mergeCell ref="C238:E238"/>
    <mergeCell ref="C239:E239"/>
    <mergeCell ref="C240:E240"/>
    <mergeCell ref="C251:E251"/>
    <mergeCell ref="C252:E252"/>
    <mergeCell ref="C253:E253"/>
    <mergeCell ref="C254:E254"/>
    <mergeCell ref="C255:E255"/>
    <mergeCell ref="C246:N246"/>
    <mergeCell ref="C247:N247"/>
    <mergeCell ref="C248:N248"/>
    <mergeCell ref="C249:E249"/>
    <mergeCell ref="C250:E250"/>
    <mergeCell ref="C262:E262"/>
    <mergeCell ref="C263:E263"/>
    <mergeCell ref="C264:E264"/>
    <mergeCell ref="C265:E265"/>
    <mergeCell ref="C266:E266"/>
    <mergeCell ref="C257:K257"/>
    <mergeCell ref="A258:N258"/>
    <mergeCell ref="C259:E259"/>
    <mergeCell ref="C260:E260"/>
    <mergeCell ref="C261:E261"/>
    <mergeCell ref="C272:E272"/>
    <mergeCell ref="C273:E273"/>
    <mergeCell ref="C274:E274"/>
    <mergeCell ref="C275:E275"/>
    <mergeCell ref="C276:E276"/>
    <mergeCell ref="C267:E267"/>
    <mergeCell ref="C268:E268"/>
    <mergeCell ref="C269:E269"/>
    <mergeCell ref="C270:E270"/>
    <mergeCell ref="C271:E271"/>
    <mergeCell ref="C282:E282"/>
    <mergeCell ref="C283:E283"/>
    <mergeCell ref="C284:E284"/>
    <mergeCell ref="C285:E285"/>
    <mergeCell ref="C286:E286"/>
    <mergeCell ref="C277:E277"/>
    <mergeCell ref="C278:E278"/>
    <mergeCell ref="C279:E279"/>
    <mergeCell ref="C280:E280"/>
    <mergeCell ref="C281:E281"/>
    <mergeCell ref="C292:E292"/>
    <mergeCell ref="C293:E293"/>
    <mergeCell ref="A294:N294"/>
    <mergeCell ref="C295:E295"/>
    <mergeCell ref="C296:E296"/>
    <mergeCell ref="C287:E287"/>
    <mergeCell ref="C288:E288"/>
    <mergeCell ref="C289:E289"/>
    <mergeCell ref="C290:E290"/>
    <mergeCell ref="C291:E291"/>
    <mergeCell ref="C302:E302"/>
    <mergeCell ref="C303:E303"/>
    <mergeCell ref="C304:E304"/>
    <mergeCell ref="C305:E305"/>
    <mergeCell ref="C306:E306"/>
    <mergeCell ref="C297:E297"/>
    <mergeCell ref="C298:E298"/>
    <mergeCell ref="C299:E299"/>
    <mergeCell ref="C300:E300"/>
    <mergeCell ref="C301:E301"/>
    <mergeCell ref="C312:E312"/>
    <mergeCell ref="C313:E313"/>
    <mergeCell ref="C314:E314"/>
    <mergeCell ref="C315:E315"/>
    <mergeCell ref="C316:E316"/>
    <mergeCell ref="C307:E307"/>
    <mergeCell ref="C308:E308"/>
    <mergeCell ref="C309:E309"/>
    <mergeCell ref="C310:E310"/>
    <mergeCell ref="C311:E311"/>
    <mergeCell ref="C322:E322"/>
    <mergeCell ref="C323:E323"/>
    <mergeCell ref="C324:E324"/>
    <mergeCell ref="C325:E325"/>
    <mergeCell ref="C326:E326"/>
    <mergeCell ref="C317:E317"/>
    <mergeCell ref="C318:E318"/>
    <mergeCell ref="C319:E319"/>
    <mergeCell ref="C320:N320"/>
    <mergeCell ref="C321:E321"/>
    <mergeCell ref="C332:E332"/>
    <mergeCell ref="C333:E333"/>
    <mergeCell ref="C334:E334"/>
    <mergeCell ref="C335:E335"/>
    <mergeCell ref="C336:E336"/>
    <mergeCell ref="C327:E327"/>
    <mergeCell ref="C328:E328"/>
    <mergeCell ref="A329:N329"/>
    <mergeCell ref="C330:E330"/>
    <mergeCell ref="C331:E331"/>
    <mergeCell ref="C343:K343"/>
    <mergeCell ref="A344:N344"/>
    <mergeCell ref="C345:E345"/>
    <mergeCell ref="C347:E347"/>
    <mergeCell ref="C349:E349"/>
    <mergeCell ref="C337:E337"/>
    <mergeCell ref="C338:E338"/>
    <mergeCell ref="C339:E339"/>
    <mergeCell ref="C340:E340"/>
    <mergeCell ref="C341:E341"/>
    <mergeCell ref="C359:N359"/>
    <mergeCell ref="C360:E360"/>
    <mergeCell ref="C362:E362"/>
    <mergeCell ref="C364:N364"/>
    <mergeCell ref="C365:E365"/>
    <mergeCell ref="C351:N351"/>
    <mergeCell ref="C352:E352"/>
    <mergeCell ref="C354:N354"/>
    <mergeCell ref="C355:E355"/>
    <mergeCell ref="C357:E357"/>
    <mergeCell ref="C374:E374"/>
    <mergeCell ref="C376:N376"/>
    <mergeCell ref="C377:E377"/>
    <mergeCell ref="C379:N379"/>
    <mergeCell ref="C380:E380"/>
    <mergeCell ref="C367:N367"/>
    <mergeCell ref="C368:E368"/>
    <mergeCell ref="C370:N370"/>
    <mergeCell ref="C371:E371"/>
    <mergeCell ref="C373:N373"/>
    <mergeCell ref="C390:E390"/>
    <mergeCell ref="C392:N392"/>
    <mergeCell ref="C393:E393"/>
    <mergeCell ref="C395:N395"/>
    <mergeCell ref="C397:K397"/>
    <mergeCell ref="C382:N382"/>
    <mergeCell ref="C383:E383"/>
    <mergeCell ref="C385:N385"/>
    <mergeCell ref="C386:E386"/>
    <mergeCell ref="C388:E388"/>
    <mergeCell ref="C404:E404"/>
    <mergeCell ref="C406:N406"/>
    <mergeCell ref="C407:N407"/>
    <mergeCell ref="C408:N408"/>
    <mergeCell ref="C410:K410"/>
    <mergeCell ref="A398:N398"/>
    <mergeCell ref="C399:E399"/>
    <mergeCell ref="C401:N401"/>
    <mergeCell ref="C402:N402"/>
    <mergeCell ref="C403:N403"/>
    <mergeCell ref="C416:E416"/>
    <mergeCell ref="C417:E417"/>
    <mergeCell ref="C418:E418"/>
    <mergeCell ref="C419:E419"/>
    <mergeCell ref="C420:E420"/>
    <mergeCell ref="A411:N411"/>
    <mergeCell ref="C412:E412"/>
    <mergeCell ref="C413:N413"/>
    <mergeCell ref="C414:E414"/>
    <mergeCell ref="C415:E415"/>
    <mergeCell ref="C426:E426"/>
    <mergeCell ref="C427:E427"/>
    <mergeCell ref="C428:E428"/>
    <mergeCell ref="C429:E429"/>
    <mergeCell ref="C430:E430"/>
    <mergeCell ref="C421:E421"/>
    <mergeCell ref="C422:N422"/>
    <mergeCell ref="C423:E423"/>
    <mergeCell ref="C424:E424"/>
    <mergeCell ref="C425:E425"/>
    <mergeCell ref="C436:E436"/>
    <mergeCell ref="C437:E437"/>
    <mergeCell ref="C438:E438"/>
    <mergeCell ref="C439:E439"/>
    <mergeCell ref="C440:E440"/>
    <mergeCell ref="C431:N431"/>
    <mergeCell ref="C432:N432"/>
    <mergeCell ref="C433:E433"/>
    <mergeCell ref="C434:E434"/>
    <mergeCell ref="C435:E435"/>
    <mergeCell ref="C446:E446"/>
    <mergeCell ref="C447:E447"/>
    <mergeCell ref="C448:E448"/>
    <mergeCell ref="C449:E449"/>
    <mergeCell ref="C450:N450"/>
    <mergeCell ref="C441:N441"/>
    <mergeCell ref="C442:E442"/>
    <mergeCell ref="C443:E443"/>
    <mergeCell ref="C444:E444"/>
    <mergeCell ref="C445:E445"/>
    <mergeCell ref="C456:E456"/>
    <mergeCell ref="C457:E457"/>
    <mergeCell ref="C458:E458"/>
    <mergeCell ref="C459:N459"/>
    <mergeCell ref="C460:E460"/>
    <mergeCell ref="C451:E451"/>
    <mergeCell ref="C452:E452"/>
    <mergeCell ref="C453:E453"/>
    <mergeCell ref="C454:E454"/>
    <mergeCell ref="C455:E455"/>
    <mergeCell ref="C466:E466"/>
    <mergeCell ref="C467:E467"/>
    <mergeCell ref="C468:N468"/>
    <mergeCell ref="C469:E469"/>
    <mergeCell ref="C470:E470"/>
    <mergeCell ref="C461:E461"/>
    <mergeCell ref="C462:E462"/>
    <mergeCell ref="C463:E463"/>
    <mergeCell ref="C464:E464"/>
    <mergeCell ref="C465:E465"/>
    <mergeCell ref="C476:E476"/>
    <mergeCell ref="C477:N477"/>
    <mergeCell ref="C478:E478"/>
    <mergeCell ref="C479:E479"/>
    <mergeCell ref="C480:E480"/>
    <mergeCell ref="C471:E471"/>
    <mergeCell ref="C472:E472"/>
    <mergeCell ref="C473:E473"/>
    <mergeCell ref="C474:E474"/>
    <mergeCell ref="C475:E475"/>
    <mergeCell ref="C486:N486"/>
    <mergeCell ref="C487:E487"/>
    <mergeCell ref="C488:E488"/>
    <mergeCell ref="C489:E489"/>
    <mergeCell ref="C490:E490"/>
    <mergeCell ref="C481:E481"/>
    <mergeCell ref="C482:E482"/>
    <mergeCell ref="C483:E483"/>
    <mergeCell ref="C484:E484"/>
    <mergeCell ref="C485:E485"/>
    <mergeCell ref="C498:K498"/>
    <mergeCell ref="C499:K499"/>
    <mergeCell ref="C500:K500"/>
    <mergeCell ref="C501:K501"/>
    <mergeCell ref="C502:K502"/>
    <mergeCell ref="C491:E491"/>
    <mergeCell ref="C492:E492"/>
    <mergeCell ref="C493:E493"/>
    <mergeCell ref="C495:K495"/>
    <mergeCell ref="C497:K497"/>
    <mergeCell ref="C508:K508"/>
    <mergeCell ref="C509:K509"/>
    <mergeCell ref="C510:K510"/>
    <mergeCell ref="C511:K511"/>
    <mergeCell ref="C512:K512"/>
    <mergeCell ref="C503:K503"/>
    <mergeCell ref="C504:K504"/>
    <mergeCell ref="C505:K505"/>
    <mergeCell ref="C506:K506"/>
    <mergeCell ref="C507:K507"/>
    <mergeCell ref="C518:K518"/>
    <mergeCell ref="C519:K519"/>
    <mergeCell ref="C520:K520"/>
    <mergeCell ref="C521:K521"/>
    <mergeCell ref="C522:K522"/>
    <mergeCell ref="C513:K513"/>
    <mergeCell ref="C514:K514"/>
    <mergeCell ref="C515:K515"/>
    <mergeCell ref="C516:K516"/>
    <mergeCell ref="C517:K517"/>
    <mergeCell ref="C528:K528"/>
    <mergeCell ref="C529:K529"/>
    <mergeCell ref="C530:K530"/>
    <mergeCell ref="C531:K531"/>
    <mergeCell ref="C532:K532"/>
    <mergeCell ref="C523:K523"/>
    <mergeCell ref="C524:K524"/>
    <mergeCell ref="C525:K525"/>
    <mergeCell ref="C526:K526"/>
    <mergeCell ref="C527:K527"/>
    <mergeCell ref="C549:L549"/>
    <mergeCell ref="C550:L550"/>
    <mergeCell ref="C538:K538"/>
    <mergeCell ref="C539:K539"/>
    <mergeCell ref="C540:K540"/>
    <mergeCell ref="C541:K541"/>
    <mergeCell ref="C542:K542"/>
    <mergeCell ref="C533:K533"/>
    <mergeCell ref="C534:K534"/>
    <mergeCell ref="C535:K535"/>
    <mergeCell ref="C536:K536"/>
    <mergeCell ref="C537:K537"/>
    <mergeCell ref="C545:L545"/>
    <mergeCell ref="C547:L547"/>
    <mergeCell ref="C546:L546"/>
    <mergeCell ref="C548:L54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504"/>
  <sheetViews>
    <sheetView workbookViewId="0">
      <selection activeCell="U35" sqref="U35"/>
    </sheetView>
  </sheetViews>
  <sheetFormatPr defaultRowHeight="15" x14ac:dyDescent="0.25"/>
  <cols>
    <col min="14" max="14" width="13.5703125" customWidth="1"/>
  </cols>
  <sheetData>
    <row r="1" spans="1:14" x14ac:dyDescent="0.25">
      <c r="A1" s="315"/>
      <c r="B1" s="315"/>
      <c r="C1" s="315"/>
      <c r="D1" s="315"/>
      <c r="E1" s="315"/>
      <c r="F1" s="315"/>
      <c r="G1" s="315"/>
      <c r="H1" s="315"/>
      <c r="I1" s="315"/>
      <c r="J1" s="315"/>
      <c r="K1" s="315"/>
      <c r="L1" s="315"/>
      <c r="M1" s="315"/>
      <c r="N1" s="317" t="s">
        <v>538</v>
      </c>
    </row>
    <row r="2" spans="1:14" x14ac:dyDescent="0.25">
      <c r="A2" s="315"/>
      <c r="B2" s="315"/>
      <c r="C2" s="315"/>
      <c r="D2" s="315"/>
      <c r="E2" s="315"/>
      <c r="F2" s="315"/>
      <c r="G2" s="315"/>
      <c r="H2" s="315"/>
      <c r="I2" s="315"/>
      <c r="J2" s="315"/>
      <c r="K2" s="315"/>
      <c r="L2" s="315"/>
      <c r="M2" s="315"/>
      <c r="N2" s="317" t="s">
        <v>539</v>
      </c>
    </row>
    <row r="3" spans="1:14" x14ac:dyDescent="0.25">
      <c r="A3" s="315"/>
      <c r="B3" s="315"/>
      <c r="C3" s="315"/>
      <c r="D3" s="315"/>
      <c r="E3" s="315"/>
      <c r="F3" s="315"/>
      <c r="G3" s="315"/>
      <c r="H3" s="315"/>
      <c r="I3" s="315"/>
      <c r="J3" s="315"/>
      <c r="K3" s="315"/>
      <c r="L3" s="315"/>
      <c r="M3" s="315"/>
      <c r="N3" s="317"/>
    </row>
    <row r="4" spans="1:14" x14ac:dyDescent="0.25">
      <c r="A4" s="706" t="s">
        <v>540</v>
      </c>
      <c r="B4" s="706"/>
      <c r="C4" s="706"/>
      <c r="D4" s="319"/>
      <c r="E4" s="315"/>
      <c r="F4" s="315"/>
      <c r="G4" s="315"/>
      <c r="H4" s="315"/>
      <c r="I4" s="315"/>
      <c r="J4" s="315"/>
      <c r="K4" s="706" t="s">
        <v>541</v>
      </c>
      <c r="L4" s="706"/>
      <c r="M4" s="706"/>
      <c r="N4" s="706"/>
    </row>
    <row r="5" spans="1:14" x14ac:dyDescent="0.25">
      <c r="A5" s="707"/>
      <c r="B5" s="707"/>
      <c r="C5" s="707"/>
      <c r="D5" s="707"/>
      <c r="E5" s="316"/>
      <c r="F5" s="315"/>
      <c r="G5" s="315"/>
      <c r="H5" s="315"/>
      <c r="I5" s="315"/>
      <c r="J5" s="708"/>
      <c r="K5" s="708"/>
      <c r="L5" s="708"/>
      <c r="M5" s="708"/>
      <c r="N5" s="708"/>
    </row>
    <row r="6" spans="1:14" x14ac:dyDescent="0.25">
      <c r="A6" s="692"/>
      <c r="B6" s="692"/>
      <c r="C6" s="692"/>
      <c r="D6" s="692"/>
      <c r="E6" s="315"/>
      <c r="F6" s="315"/>
      <c r="G6" s="315"/>
      <c r="H6" s="315"/>
      <c r="I6" s="315"/>
      <c r="J6" s="692"/>
      <c r="K6" s="692"/>
      <c r="L6" s="692"/>
      <c r="M6" s="692"/>
      <c r="N6" s="692"/>
    </row>
    <row r="7" spans="1:14" x14ac:dyDescent="0.25">
      <c r="A7" s="323"/>
      <c r="B7" s="324"/>
      <c r="C7" s="316"/>
      <c r="D7" s="316"/>
      <c r="E7" s="315"/>
      <c r="F7" s="315"/>
      <c r="G7" s="315"/>
      <c r="H7" s="315"/>
      <c r="I7" s="315"/>
      <c r="J7" s="323"/>
      <c r="K7" s="323"/>
      <c r="L7" s="323"/>
      <c r="M7" s="323"/>
      <c r="N7" s="324"/>
    </row>
    <row r="8" spans="1:14" x14ac:dyDescent="0.25">
      <c r="A8" s="315" t="s">
        <v>542</v>
      </c>
      <c r="B8" s="325"/>
      <c r="C8" s="325"/>
      <c r="D8" s="325"/>
      <c r="E8" s="315"/>
      <c r="F8" s="315"/>
      <c r="G8" s="315"/>
      <c r="H8" s="315"/>
      <c r="I8" s="315"/>
      <c r="J8" s="315"/>
      <c r="K8" s="315"/>
      <c r="L8" s="325"/>
      <c r="M8" s="325"/>
      <c r="N8" s="317" t="s">
        <v>542</v>
      </c>
    </row>
    <row r="9" spans="1:14" x14ac:dyDescent="0.25">
      <c r="A9" s="315"/>
      <c r="B9" s="315"/>
      <c r="C9" s="315"/>
      <c r="D9" s="315"/>
      <c r="E9" s="315"/>
      <c r="F9" s="326"/>
      <c r="G9" s="315"/>
      <c r="H9" s="315"/>
      <c r="I9" s="315"/>
      <c r="J9" s="315"/>
      <c r="K9" s="315"/>
      <c r="L9" s="315"/>
      <c r="M9" s="315"/>
      <c r="N9" s="315"/>
    </row>
    <row r="10" spans="1:14" x14ac:dyDescent="0.25">
      <c r="A10" s="320" t="s">
        <v>543</v>
      </c>
      <c r="B10" s="325"/>
      <c r="C10" s="315"/>
      <c r="D10" s="692" t="s">
        <v>458</v>
      </c>
      <c r="E10" s="692"/>
      <c r="F10" s="692"/>
      <c r="G10" s="692"/>
      <c r="H10" s="692"/>
      <c r="I10" s="692"/>
      <c r="J10" s="692"/>
      <c r="K10" s="692"/>
      <c r="L10" s="692"/>
      <c r="M10" s="692"/>
      <c r="N10" s="692"/>
    </row>
    <row r="11" spans="1:14" x14ac:dyDescent="0.25">
      <c r="A11" s="327" t="s">
        <v>544</v>
      </c>
      <c r="B11" s="315"/>
      <c r="C11" s="315"/>
      <c r="D11" s="323" t="s">
        <v>545</v>
      </c>
      <c r="E11" s="323"/>
      <c r="F11" s="328"/>
      <c r="G11" s="328"/>
      <c r="H11" s="328"/>
      <c r="I11" s="328"/>
      <c r="J11" s="328"/>
      <c r="K11" s="328"/>
      <c r="L11" s="328"/>
      <c r="M11" s="328"/>
      <c r="N11" s="328"/>
    </row>
    <row r="12" spans="1:14" x14ac:dyDescent="0.25">
      <c r="A12" s="327"/>
      <c r="B12" s="315"/>
      <c r="C12" s="315"/>
      <c r="D12" s="315"/>
      <c r="E12" s="315"/>
      <c r="F12" s="325"/>
      <c r="G12" s="325"/>
      <c r="H12" s="325"/>
      <c r="I12" s="325"/>
      <c r="J12" s="325"/>
      <c r="K12" s="325"/>
      <c r="L12" s="325"/>
      <c r="M12" s="325"/>
      <c r="N12" s="325"/>
    </row>
    <row r="13" spans="1:14" x14ac:dyDescent="0.25">
      <c r="A13" s="703" t="s">
        <v>546</v>
      </c>
      <c r="B13" s="703"/>
      <c r="C13" s="703"/>
      <c r="D13" s="703"/>
      <c r="E13" s="703"/>
      <c r="F13" s="703"/>
      <c r="G13" s="703"/>
      <c r="H13" s="703"/>
      <c r="I13" s="703"/>
      <c r="J13" s="703"/>
      <c r="K13" s="703"/>
      <c r="L13" s="703"/>
      <c r="M13" s="703"/>
      <c r="N13" s="703"/>
    </row>
    <row r="14" spans="1:14" x14ac:dyDescent="0.25">
      <c r="A14" s="711" t="s">
        <v>547</v>
      </c>
      <c r="B14" s="711"/>
      <c r="C14" s="711"/>
      <c r="D14" s="711"/>
      <c r="E14" s="711"/>
      <c r="F14" s="711"/>
      <c r="G14" s="711"/>
      <c r="H14" s="711"/>
      <c r="I14" s="711"/>
      <c r="J14" s="711"/>
      <c r="K14" s="711"/>
      <c r="L14" s="711"/>
      <c r="M14" s="711"/>
      <c r="N14" s="711"/>
    </row>
    <row r="15" spans="1:14" x14ac:dyDescent="0.25">
      <c r="A15" s="329"/>
      <c r="B15" s="329"/>
      <c r="C15" s="329"/>
      <c r="D15" s="329"/>
      <c r="E15" s="329"/>
      <c r="F15" s="329"/>
      <c r="G15" s="329"/>
      <c r="H15" s="329"/>
      <c r="I15" s="329"/>
      <c r="J15" s="329"/>
      <c r="K15" s="329"/>
      <c r="L15" s="329"/>
      <c r="M15" s="329"/>
      <c r="N15" s="329"/>
    </row>
    <row r="16" spans="1:14" x14ac:dyDescent="0.25">
      <c r="A16" s="703" t="s">
        <v>546</v>
      </c>
      <c r="B16" s="703"/>
      <c r="C16" s="703"/>
      <c r="D16" s="703"/>
      <c r="E16" s="703"/>
      <c r="F16" s="703"/>
      <c r="G16" s="703"/>
      <c r="H16" s="703"/>
      <c r="I16" s="703"/>
      <c r="J16" s="703"/>
      <c r="K16" s="703"/>
      <c r="L16" s="703"/>
      <c r="M16" s="703"/>
      <c r="N16" s="703"/>
    </row>
    <row r="17" spans="1:14" x14ac:dyDescent="0.25">
      <c r="A17" s="711" t="s">
        <v>548</v>
      </c>
      <c r="B17" s="711"/>
      <c r="C17" s="711"/>
      <c r="D17" s="711"/>
      <c r="E17" s="711"/>
      <c r="F17" s="711"/>
      <c r="G17" s="711"/>
      <c r="H17" s="711"/>
      <c r="I17" s="711"/>
      <c r="J17" s="711"/>
      <c r="K17" s="711"/>
      <c r="L17" s="711"/>
      <c r="M17" s="711"/>
      <c r="N17" s="711"/>
    </row>
    <row r="18" spans="1:14" ht="18" x14ac:dyDescent="0.25">
      <c r="A18" s="712" t="s">
        <v>549</v>
      </c>
      <c r="B18" s="712"/>
      <c r="C18" s="712"/>
      <c r="D18" s="712"/>
      <c r="E18" s="712"/>
      <c r="F18" s="712"/>
      <c r="G18" s="712"/>
      <c r="H18" s="712"/>
      <c r="I18" s="712"/>
      <c r="J18" s="712"/>
      <c r="K18" s="712"/>
      <c r="L18" s="712"/>
      <c r="M18" s="712"/>
      <c r="N18" s="712"/>
    </row>
    <row r="19" spans="1:14" ht="18" x14ac:dyDescent="0.25">
      <c r="A19" s="330"/>
      <c r="B19" s="330"/>
      <c r="C19" s="330"/>
      <c r="D19" s="330"/>
      <c r="E19" s="330"/>
      <c r="F19" s="330"/>
      <c r="G19" s="330"/>
      <c r="H19" s="330"/>
      <c r="I19" s="330"/>
      <c r="J19" s="330"/>
      <c r="K19" s="330"/>
      <c r="L19" s="330"/>
      <c r="M19" s="330"/>
      <c r="N19" s="330"/>
    </row>
    <row r="20" spans="1:14" x14ac:dyDescent="0.25">
      <c r="A20" s="704" t="s">
        <v>760</v>
      </c>
      <c r="B20" s="704"/>
      <c r="C20" s="704"/>
      <c r="D20" s="704"/>
      <c r="E20" s="704"/>
      <c r="F20" s="704"/>
      <c r="G20" s="704"/>
      <c r="H20" s="704"/>
      <c r="I20" s="704"/>
      <c r="J20" s="704"/>
      <c r="K20" s="704"/>
      <c r="L20" s="704"/>
      <c r="M20" s="704"/>
      <c r="N20" s="704"/>
    </row>
    <row r="21" spans="1:14" x14ac:dyDescent="0.25">
      <c r="A21" s="711" t="s">
        <v>551</v>
      </c>
      <c r="B21" s="711"/>
      <c r="C21" s="711"/>
      <c r="D21" s="711"/>
      <c r="E21" s="711"/>
      <c r="F21" s="711"/>
      <c r="G21" s="711"/>
      <c r="H21" s="711"/>
      <c r="I21" s="711"/>
      <c r="J21" s="711"/>
      <c r="K21" s="711"/>
      <c r="L21" s="711"/>
      <c r="M21" s="711"/>
      <c r="N21" s="711"/>
    </row>
    <row r="22" spans="1:14" x14ac:dyDescent="0.25">
      <c r="A22" s="315" t="s">
        <v>552</v>
      </c>
      <c r="B22" s="331" t="s">
        <v>553</v>
      </c>
      <c r="C22" s="315" t="s">
        <v>554</v>
      </c>
      <c r="D22" s="315"/>
      <c r="E22" s="315"/>
      <c r="F22" s="316"/>
      <c r="G22" s="316"/>
      <c r="H22" s="316"/>
      <c r="I22" s="316"/>
      <c r="J22" s="316"/>
      <c r="K22" s="316"/>
      <c r="L22" s="316"/>
      <c r="M22" s="316"/>
      <c r="N22" s="316"/>
    </row>
    <row r="23" spans="1:14" x14ac:dyDescent="0.25">
      <c r="A23" s="315" t="s">
        <v>555</v>
      </c>
      <c r="B23" s="704"/>
      <c r="C23" s="704"/>
      <c r="D23" s="704"/>
      <c r="E23" s="704"/>
      <c r="F23" s="704"/>
      <c r="G23" s="316"/>
      <c r="H23" s="316"/>
      <c r="I23" s="316"/>
      <c r="J23" s="316"/>
      <c r="K23" s="316"/>
      <c r="L23" s="316"/>
      <c r="M23" s="316"/>
      <c r="N23" s="316"/>
    </row>
    <row r="24" spans="1:14" x14ac:dyDescent="0.25">
      <c r="A24" s="315"/>
      <c r="B24" s="713" t="s">
        <v>556</v>
      </c>
      <c r="C24" s="713"/>
      <c r="D24" s="713"/>
      <c r="E24" s="713"/>
      <c r="F24" s="713"/>
      <c r="G24" s="332"/>
      <c r="H24" s="332"/>
      <c r="I24" s="332"/>
      <c r="J24" s="332"/>
      <c r="K24" s="332"/>
      <c r="L24" s="332"/>
      <c r="M24" s="333"/>
      <c r="N24" s="332"/>
    </row>
    <row r="25" spans="1:14" x14ac:dyDescent="0.25">
      <c r="A25" s="315"/>
      <c r="B25" s="315"/>
      <c r="C25" s="315"/>
      <c r="D25" s="334"/>
      <c r="E25" s="334"/>
      <c r="F25" s="334"/>
      <c r="G25" s="334"/>
      <c r="H25" s="334"/>
      <c r="I25" s="334"/>
      <c r="J25" s="334"/>
      <c r="K25" s="334"/>
      <c r="L25" s="334"/>
      <c r="M25" s="332"/>
      <c r="N25" s="332"/>
    </row>
    <row r="26" spans="1:14" x14ac:dyDescent="0.25">
      <c r="A26" s="335" t="s">
        <v>557</v>
      </c>
      <c r="B26" s="315"/>
      <c r="C26" s="315"/>
      <c r="D26" s="323"/>
      <c r="E26" s="315"/>
      <c r="F26" s="336"/>
      <c r="G26" s="336"/>
      <c r="H26" s="336"/>
      <c r="I26" s="336"/>
      <c r="J26" s="336"/>
      <c r="K26" s="336"/>
      <c r="L26" s="336"/>
      <c r="M26" s="336"/>
      <c r="N26" s="336"/>
    </row>
    <row r="27" spans="1:14" x14ac:dyDescent="0.25">
      <c r="A27" s="315"/>
      <c r="B27" s="315"/>
      <c r="C27" s="315"/>
      <c r="D27" s="336"/>
      <c r="E27" s="336"/>
      <c r="F27" s="336"/>
      <c r="G27" s="336"/>
      <c r="H27" s="336"/>
      <c r="I27" s="336"/>
      <c r="J27" s="336"/>
      <c r="K27" s="336"/>
      <c r="L27" s="336"/>
      <c r="M27" s="336"/>
      <c r="N27" s="336"/>
    </row>
    <row r="28" spans="1:14" x14ac:dyDescent="0.25">
      <c r="A28" s="335" t="s">
        <v>558</v>
      </c>
      <c r="B28" s="315"/>
      <c r="C28" s="337">
        <v>1693.02</v>
      </c>
      <c r="D28" s="338" t="s">
        <v>761</v>
      </c>
      <c r="E28" s="327" t="s">
        <v>560</v>
      </c>
      <c r="F28" s="315"/>
      <c r="G28" s="315"/>
      <c r="H28" s="315"/>
      <c r="I28" s="315"/>
      <c r="J28" s="315"/>
      <c r="K28" s="315"/>
      <c r="L28" s="339"/>
      <c r="M28" s="339"/>
      <c r="N28" s="315"/>
    </row>
    <row r="29" spans="1:14" x14ac:dyDescent="0.25">
      <c r="A29" s="315"/>
      <c r="B29" s="315" t="s">
        <v>561</v>
      </c>
      <c r="C29" s="340"/>
      <c r="D29" s="341"/>
      <c r="E29" s="327"/>
      <c r="F29" s="315"/>
      <c r="G29" s="315"/>
      <c r="H29" s="315"/>
      <c r="I29" s="315"/>
      <c r="J29" s="315"/>
      <c r="K29" s="315"/>
      <c r="L29" s="315"/>
      <c r="M29" s="315"/>
      <c r="N29" s="315"/>
    </row>
    <row r="30" spans="1:14" x14ac:dyDescent="0.25">
      <c r="A30" s="315"/>
      <c r="B30" s="315" t="s">
        <v>562</v>
      </c>
      <c r="C30" s="337">
        <v>157.76</v>
      </c>
      <c r="D30" s="338" t="s">
        <v>762</v>
      </c>
      <c r="E30" s="327" t="s">
        <v>560</v>
      </c>
      <c r="F30" s="315"/>
      <c r="G30" s="315" t="s">
        <v>564</v>
      </c>
      <c r="H30" s="315"/>
      <c r="I30" s="315"/>
      <c r="J30" s="315"/>
      <c r="K30" s="315"/>
      <c r="L30" s="337">
        <v>52.93</v>
      </c>
      <c r="M30" s="338" t="s">
        <v>763</v>
      </c>
      <c r="N30" s="327" t="s">
        <v>560</v>
      </c>
    </row>
    <row r="31" spans="1:14" x14ac:dyDescent="0.25">
      <c r="A31" s="315"/>
      <c r="B31" s="315" t="s">
        <v>566</v>
      </c>
      <c r="C31" s="337">
        <v>26.62</v>
      </c>
      <c r="D31" s="342" t="s">
        <v>567</v>
      </c>
      <c r="E31" s="327" t="s">
        <v>560</v>
      </c>
      <c r="F31" s="315"/>
      <c r="G31" s="315" t="s">
        <v>568</v>
      </c>
      <c r="H31" s="315"/>
      <c r="I31" s="315"/>
      <c r="J31" s="315"/>
      <c r="K31" s="315"/>
      <c r="L31" s="343"/>
      <c r="M31" s="343">
        <v>202.91</v>
      </c>
      <c r="N31" s="327" t="s">
        <v>569</v>
      </c>
    </row>
    <row r="32" spans="1:14" x14ac:dyDescent="0.25">
      <c r="A32" s="315"/>
      <c r="B32" s="315" t="s">
        <v>570</v>
      </c>
      <c r="C32" s="337">
        <v>1060.6199999999999</v>
      </c>
      <c r="D32" s="342" t="s">
        <v>764</v>
      </c>
      <c r="E32" s="327" t="s">
        <v>560</v>
      </c>
      <c r="F32" s="315"/>
      <c r="G32" s="315" t="s">
        <v>572</v>
      </c>
      <c r="H32" s="315"/>
      <c r="I32" s="315"/>
      <c r="J32" s="315"/>
      <c r="K32" s="315"/>
      <c r="L32" s="343"/>
      <c r="M32" s="343">
        <v>19.579999999999998</v>
      </c>
      <c r="N32" s="327" t="s">
        <v>569</v>
      </c>
    </row>
    <row r="33" spans="1:14" x14ac:dyDescent="0.25">
      <c r="A33" s="315"/>
      <c r="B33" s="315" t="s">
        <v>573</v>
      </c>
      <c r="C33" s="337">
        <v>41.32</v>
      </c>
      <c r="D33" s="338" t="s">
        <v>765</v>
      </c>
      <c r="E33" s="327" t="s">
        <v>560</v>
      </c>
      <c r="F33" s="315"/>
      <c r="G33" s="315" t="s">
        <v>575</v>
      </c>
      <c r="H33" s="315"/>
      <c r="I33" s="315"/>
      <c r="J33" s="315"/>
      <c r="K33" s="315"/>
      <c r="L33" s="710"/>
      <c r="M33" s="710"/>
      <c r="N33" s="315"/>
    </row>
    <row r="34" spans="1:14" x14ac:dyDescent="0.25">
      <c r="A34" s="344"/>
      <c r="B34" s="315"/>
      <c r="C34" s="315"/>
      <c r="D34" s="315"/>
      <c r="E34" s="315"/>
      <c r="F34" s="315"/>
      <c r="G34" s="315"/>
      <c r="H34" s="315"/>
      <c r="I34" s="315"/>
      <c r="J34" s="315"/>
      <c r="K34" s="315"/>
      <c r="L34" s="315"/>
      <c r="M34" s="315"/>
      <c r="N34" s="315"/>
    </row>
    <row r="35" spans="1:14" x14ac:dyDescent="0.25">
      <c r="A35" s="709" t="s">
        <v>576</v>
      </c>
      <c r="B35" s="709" t="s">
        <v>577</v>
      </c>
      <c r="C35" s="709" t="s">
        <v>578</v>
      </c>
      <c r="D35" s="709"/>
      <c r="E35" s="709"/>
      <c r="F35" s="709" t="s">
        <v>579</v>
      </c>
      <c r="G35" s="709" t="s">
        <v>21</v>
      </c>
      <c r="H35" s="709"/>
      <c r="I35" s="709"/>
      <c r="J35" s="709" t="s">
        <v>580</v>
      </c>
      <c r="K35" s="709"/>
      <c r="L35" s="709"/>
      <c r="M35" s="709" t="s">
        <v>581</v>
      </c>
      <c r="N35" s="709" t="s">
        <v>582</v>
      </c>
    </row>
    <row r="36" spans="1:14" x14ac:dyDescent="0.25">
      <c r="A36" s="709"/>
      <c r="B36" s="709"/>
      <c r="C36" s="709"/>
      <c r="D36" s="709"/>
      <c r="E36" s="709"/>
      <c r="F36" s="709"/>
      <c r="G36" s="709"/>
      <c r="H36" s="709"/>
      <c r="I36" s="709"/>
      <c r="J36" s="709"/>
      <c r="K36" s="709"/>
      <c r="L36" s="709"/>
      <c r="M36" s="709"/>
      <c r="N36" s="709"/>
    </row>
    <row r="37" spans="1:14" ht="45" x14ac:dyDescent="0.25">
      <c r="A37" s="709"/>
      <c r="B37" s="709"/>
      <c r="C37" s="709"/>
      <c r="D37" s="709"/>
      <c r="E37" s="709"/>
      <c r="F37" s="709"/>
      <c r="G37" s="345" t="s">
        <v>583</v>
      </c>
      <c r="H37" s="345" t="s">
        <v>584</v>
      </c>
      <c r="I37" s="345" t="s">
        <v>585</v>
      </c>
      <c r="J37" s="345" t="s">
        <v>583</v>
      </c>
      <c r="K37" s="345" t="s">
        <v>584</v>
      </c>
      <c r="L37" s="345" t="s">
        <v>586</v>
      </c>
      <c r="M37" s="709"/>
      <c r="N37" s="709"/>
    </row>
    <row r="38" spans="1:14" x14ac:dyDescent="0.25">
      <c r="A38" s="346">
        <v>1</v>
      </c>
      <c r="B38" s="346">
        <v>2</v>
      </c>
      <c r="C38" s="705">
        <v>3</v>
      </c>
      <c r="D38" s="705"/>
      <c r="E38" s="705"/>
      <c r="F38" s="346">
        <v>4</v>
      </c>
      <c r="G38" s="346">
        <v>5</v>
      </c>
      <c r="H38" s="346">
        <v>6</v>
      </c>
      <c r="I38" s="346">
        <v>7</v>
      </c>
      <c r="J38" s="346">
        <v>8</v>
      </c>
      <c r="K38" s="346">
        <v>9</v>
      </c>
      <c r="L38" s="346">
        <v>10</v>
      </c>
      <c r="M38" s="346">
        <v>11</v>
      </c>
      <c r="N38" s="346">
        <v>12</v>
      </c>
    </row>
    <row r="39" spans="1:14" x14ac:dyDescent="0.25">
      <c r="A39" s="697" t="s">
        <v>587</v>
      </c>
      <c r="B39" s="698"/>
      <c r="C39" s="698"/>
      <c r="D39" s="698"/>
      <c r="E39" s="698"/>
      <c r="F39" s="698"/>
      <c r="G39" s="698"/>
      <c r="H39" s="698"/>
      <c r="I39" s="698"/>
      <c r="J39" s="698"/>
      <c r="K39" s="698"/>
      <c r="L39" s="698"/>
      <c r="M39" s="698"/>
      <c r="N39" s="699"/>
    </row>
    <row r="40" spans="1:14" ht="22.5" x14ac:dyDescent="0.25">
      <c r="A40" s="347">
        <v>1</v>
      </c>
      <c r="B40" s="348" t="s">
        <v>588</v>
      </c>
      <c r="C40" s="694" t="s">
        <v>589</v>
      </c>
      <c r="D40" s="694"/>
      <c r="E40" s="694"/>
      <c r="F40" s="349" t="s">
        <v>590</v>
      </c>
      <c r="G40" s="349"/>
      <c r="H40" s="349"/>
      <c r="I40" s="350">
        <v>1</v>
      </c>
      <c r="J40" s="351"/>
      <c r="K40" s="349"/>
      <c r="L40" s="351"/>
      <c r="M40" s="349"/>
      <c r="N40" s="352"/>
    </row>
    <row r="41" spans="1:14" ht="56.25" x14ac:dyDescent="0.25">
      <c r="A41" s="353"/>
      <c r="B41" s="354" t="s">
        <v>592</v>
      </c>
      <c r="C41" s="692" t="s">
        <v>459</v>
      </c>
      <c r="D41" s="692"/>
      <c r="E41" s="692"/>
      <c r="F41" s="692"/>
      <c r="G41" s="692"/>
      <c r="H41" s="692"/>
      <c r="I41" s="692"/>
      <c r="J41" s="692"/>
      <c r="K41" s="692"/>
      <c r="L41" s="692"/>
      <c r="M41" s="692"/>
      <c r="N41" s="695"/>
    </row>
    <row r="42" spans="1:14" ht="56.25" x14ac:dyDescent="0.25">
      <c r="A42" s="353"/>
      <c r="B42" s="354" t="s">
        <v>593</v>
      </c>
      <c r="C42" s="692" t="s">
        <v>460</v>
      </c>
      <c r="D42" s="692"/>
      <c r="E42" s="692"/>
      <c r="F42" s="692"/>
      <c r="G42" s="692"/>
      <c r="H42" s="692"/>
      <c r="I42" s="692"/>
      <c r="J42" s="692"/>
      <c r="K42" s="692"/>
      <c r="L42" s="692"/>
      <c r="M42" s="692"/>
      <c r="N42" s="695"/>
    </row>
    <row r="43" spans="1:14" x14ac:dyDescent="0.25">
      <c r="A43" s="355"/>
      <c r="B43" s="356">
        <v>1</v>
      </c>
      <c r="C43" s="692" t="s">
        <v>461</v>
      </c>
      <c r="D43" s="692"/>
      <c r="E43" s="692"/>
      <c r="F43" s="357"/>
      <c r="G43" s="357"/>
      <c r="H43" s="357"/>
      <c r="I43" s="357"/>
      <c r="J43" s="358">
        <v>4.55</v>
      </c>
      <c r="K43" s="359">
        <v>1.38</v>
      </c>
      <c r="L43" s="358">
        <v>6.28</v>
      </c>
      <c r="M43" s="359">
        <v>20.34</v>
      </c>
      <c r="N43" s="360">
        <v>128</v>
      </c>
    </row>
    <row r="44" spans="1:14" x14ac:dyDescent="0.25">
      <c r="A44" s="355"/>
      <c r="B44" s="356">
        <v>2</v>
      </c>
      <c r="C44" s="692" t="s">
        <v>466</v>
      </c>
      <c r="D44" s="692"/>
      <c r="E44" s="692"/>
      <c r="F44" s="357"/>
      <c r="G44" s="357"/>
      <c r="H44" s="357"/>
      <c r="I44" s="357"/>
      <c r="J44" s="358">
        <v>49.56</v>
      </c>
      <c r="K44" s="359">
        <v>1.38</v>
      </c>
      <c r="L44" s="358">
        <v>68.39</v>
      </c>
      <c r="M44" s="359">
        <v>8.7799999999999994</v>
      </c>
      <c r="N44" s="360">
        <v>600</v>
      </c>
    </row>
    <row r="45" spans="1:14" x14ac:dyDescent="0.25">
      <c r="A45" s="355"/>
      <c r="B45" s="356">
        <v>3</v>
      </c>
      <c r="C45" s="692" t="s">
        <v>467</v>
      </c>
      <c r="D45" s="692"/>
      <c r="E45" s="692"/>
      <c r="F45" s="357"/>
      <c r="G45" s="357"/>
      <c r="H45" s="357"/>
      <c r="I45" s="357"/>
      <c r="J45" s="358">
        <v>7.84</v>
      </c>
      <c r="K45" s="359">
        <v>1.38</v>
      </c>
      <c r="L45" s="358">
        <v>10.82</v>
      </c>
      <c r="M45" s="359">
        <v>20.34</v>
      </c>
      <c r="N45" s="360">
        <v>220</v>
      </c>
    </row>
    <row r="46" spans="1:14" x14ac:dyDescent="0.25">
      <c r="A46" s="355"/>
      <c r="B46" s="354"/>
      <c r="C46" s="692" t="s">
        <v>462</v>
      </c>
      <c r="D46" s="692"/>
      <c r="E46" s="692"/>
      <c r="F46" s="357" t="s">
        <v>594</v>
      </c>
      <c r="G46" s="359">
        <v>0.44</v>
      </c>
      <c r="H46" s="359">
        <v>1.38</v>
      </c>
      <c r="I46" s="361">
        <v>0.60719999999999996</v>
      </c>
      <c r="J46" s="358"/>
      <c r="K46" s="357"/>
      <c r="L46" s="358"/>
      <c r="M46" s="357"/>
      <c r="N46" s="360"/>
    </row>
    <row r="47" spans="1:14" x14ac:dyDescent="0.25">
      <c r="A47" s="355"/>
      <c r="B47" s="354"/>
      <c r="C47" s="692" t="s">
        <v>469</v>
      </c>
      <c r="D47" s="692"/>
      <c r="E47" s="692"/>
      <c r="F47" s="357" t="s">
        <v>594</v>
      </c>
      <c r="G47" s="359">
        <v>0.48</v>
      </c>
      <c r="H47" s="359">
        <v>1.38</v>
      </c>
      <c r="I47" s="361">
        <v>0.66239999999999999</v>
      </c>
      <c r="J47" s="358"/>
      <c r="K47" s="357"/>
      <c r="L47" s="358"/>
      <c r="M47" s="357"/>
      <c r="N47" s="360"/>
    </row>
    <row r="48" spans="1:14" x14ac:dyDescent="0.25">
      <c r="A48" s="355"/>
      <c r="B48" s="354"/>
      <c r="C48" s="696" t="s">
        <v>463</v>
      </c>
      <c r="D48" s="696"/>
      <c r="E48" s="696"/>
      <c r="F48" s="362"/>
      <c r="G48" s="362"/>
      <c r="H48" s="362"/>
      <c r="I48" s="362"/>
      <c r="J48" s="363">
        <v>54.11</v>
      </c>
      <c r="K48" s="362"/>
      <c r="L48" s="363">
        <v>74.67</v>
      </c>
      <c r="M48" s="362"/>
      <c r="N48" s="364"/>
    </row>
    <row r="49" spans="1:14" x14ac:dyDescent="0.25">
      <c r="A49" s="355"/>
      <c r="B49" s="354"/>
      <c r="C49" s="692" t="s">
        <v>464</v>
      </c>
      <c r="D49" s="692"/>
      <c r="E49" s="692"/>
      <c r="F49" s="357"/>
      <c r="G49" s="357"/>
      <c r="H49" s="357"/>
      <c r="I49" s="357"/>
      <c r="J49" s="358"/>
      <c r="K49" s="357"/>
      <c r="L49" s="358">
        <v>17.100000000000001</v>
      </c>
      <c r="M49" s="357"/>
      <c r="N49" s="360">
        <v>348</v>
      </c>
    </row>
    <row r="50" spans="1:14" ht="67.5" x14ac:dyDescent="0.25">
      <c r="A50" s="355"/>
      <c r="B50" s="354" t="s">
        <v>595</v>
      </c>
      <c r="C50" s="692" t="s">
        <v>471</v>
      </c>
      <c r="D50" s="692"/>
      <c r="E50" s="692"/>
      <c r="F50" s="357" t="s">
        <v>596</v>
      </c>
      <c r="G50" s="365">
        <v>103</v>
      </c>
      <c r="H50" s="357"/>
      <c r="I50" s="365">
        <v>103</v>
      </c>
      <c r="J50" s="358"/>
      <c r="K50" s="357"/>
      <c r="L50" s="358">
        <v>17.61</v>
      </c>
      <c r="M50" s="357"/>
      <c r="N50" s="360">
        <v>358</v>
      </c>
    </row>
    <row r="51" spans="1:14" ht="67.5" x14ac:dyDescent="0.25">
      <c r="A51" s="355"/>
      <c r="B51" s="354" t="s">
        <v>597</v>
      </c>
      <c r="C51" s="692" t="s">
        <v>472</v>
      </c>
      <c r="D51" s="692"/>
      <c r="E51" s="692"/>
      <c r="F51" s="357" t="s">
        <v>596</v>
      </c>
      <c r="G51" s="365">
        <v>60</v>
      </c>
      <c r="H51" s="357"/>
      <c r="I51" s="365">
        <v>60</v>
      </c>
      <c r="J51" s="358"/>
      <c r="K51" s="357"/>
      <c r="L51" s="358">
        <v>10.26</v>
      </c>
      <c r="M51" s="357"/>
      <c r="N51" s="360">
        <v>209</v>
      </c>
    </row>
    <row r="52" spans="1:14" x14ac:dyDescent="0.25">
      <c r="A52" s="366"/>
      <c r="B52" s="367"/>
      <c r="C52" s="694" t="s">
        <v>465</v>
      </c>
      <c r="D52" s="694"/>
      <c r="E52" s="694"/>
      <c r="F52" s="349"/>
      <c r="G52" s="349"/>
      <c r="H52" s="349"/>
      <c r="I52" s="349"/>
      <c r="J52" s="351"/>
      <c r="K52" s="349"/>
      <c r="L52" s="351">
        <v>102.54</v>
      </c>
      <c r="M52" s="362"/>
      <c r="N52" s="352">
        <v>1295</v>
      </c>
    </row>
    <row r="53" spans="1:14" ht="22.5" x14ac:dyDescent="0.25">
      <c r="A53" s="347">
        <v>2</v>
      </c>
      <c r="B53" s="348" t="s">
        <v>598</v>
      </c>
      <c r="C53" s="694" t="s">
        <v>599</v>
      </c>
      <c r="D53" s="694"/>
      <c r="E53" s="694"/>
      <c r="F53" s="349" t="s">
        <v>590</v>
      </c>
      <c r="G53" s="349"/>
      <c r="H53" s="349"/>
      <c r="I53" s="350">
        <v>1</v>
      </c>
      <c r="J53" s="351"/>
      <c r="K53" s="349"/>
      <c r="L53" s="351"/>
      <c r="M53" s="349"/>
      <c r="N53" s="352"/>
    </row>
    <row r="54" spans="1:14" ht="56.25" x14ac:dyDescent="0.25">
      <c r="A54" s="353"/>
      <c r="B54" s="354" t="s">
        <v>592</v>
      </c>
      <c r="C54" s="692" t="s">
        <v>459</v>
      </c>
      <c r="D54" s="692"/>
      <c r="E54" s="692"/>
      <c r="F54" s="692"/>
      <c r="G54" s="692"/>
      <c r="H54" s="692"/>
      <c r="I54" s="692"/>
      <c r="J54" s="692"/>
      <c r="K54" s="692"/>
      <c r="L54" s="692"/>
      <c r="M54" s="692"/>
      <c r="N54" s="695"/>
    </row>
    <row r="55" spans="1:14" ht="56.25" x14ac:dyDescent="0.25">
      <c r="A55" s="353"/>
      <c r="B55" s="354" t="s">
        <v>593</v>
      </c>
      <c r="C55" s="692" t="s">
        <v>460</v>
      </c>
      <c r="D55" s="692"/>
      <c r="E55" s="692"/>
      <c r="F55" s="692"/>
      <c r="G55" s="692"/>
      <c r="H55" s="692"/>
      <c r="I55" s="692"/>
      <c r="J55" s="692"/>
      <c r="K55" s="692"/>
      <c r="L55" s="692"/>
      <c r="M55" s="692"/>
      <c r="N55" s="695"/>
    </row>
    <row r="56" spans="1:14" x14ac:dyDescent="0.25">
      <c r="A56" s="355"/>
      <c r="B56" s="356">
        <v>1</v>
      </c>
      <c r="C56" s="692" t="s">
        <v>461</v>
      </c>
      <c r="D56" s="692"/>
      <c r="E56" s="692"/>
      <c r="F56" s="357"/>
      <c r="G56" s="357"/>
      <c r="H56" s="357"/>
      <c r="I56" s="357"/>
      <c r="J56" s="358">
        <v>2.58</v>
      </c>
      <c r="K56" s="359">
        <v>1.38</v>
      </c>
      <c r="L56" s="358">
        <v>3.56</v>
      </c>
      <c r="M56" s="359">
        <v>20.34</v>
      </c>
      <c r="N56" s="360">
        <v>72</v>
      </c>
    </row>
    <row r="57" spans="1:14" x14ac:dyDescent="0.25">
      <c r="A57" s="355"/>
      <c r="B57" s="356">
        <v>2</v>
      </c>
      <c r="C57" s="692" t="s">
        <v>466</v>
      </c>
      <c r="D57" s="692"/>
      <c r="E57" s="692"/>
      <c r="F57" s="357"/>
      <c r="G57" s="357"/>
      <c r="H57" s="357"/>
      <c r="I57" s="357"/>
      <c r="J57" s="358">
        <v>12.81</v>
      </c>
      <c r="K57" s="359">
        <v>1.38</v>
      </c>
      <c r="L57" s="358">
        <v>17.68</v>
      </c>
      <c r="M57" s="359">
        <v>8.7799999999999994</v>
      </c>
      <c r="N57" s="360">
        <v>155</v>
      </c>
    </row>
    <row r="58" spans="1:14" x14ac:dyDescent="0.25">
      <c r="A58" s="355"/>
      <c r="B58" s="356">
        <v>3</v>
      </c>
      <c r="C58" s="692" t="s">
        <v>467</v>
      </c>
      <c r="D58" s="692"/>
      <c r="E58" s="692"/>
      <c r="F58" s="357"/>
      <c r="G58" s="357"/>
      <c r="H58" s="357"/>
      <c r="I58" s="357"/>
      <c r="J58" s="358">
        <v>2.29</v>
      </c>
      <c r="K58" s="359">
        <v>1.38</v>
      </c>
      <c r="L58" s="358">
        <v>3.16</v>
      </c>
      <c r="M58" s="359">
        <v>20.34</v>
      </c>
      <c r="N58" s="360">
        <v>64</v>
      </c>
    </row>
    <row r="59" spans="1:14" x14ac:dyDescent="0.25">
      <c r="A59" s="355"/>
      <c r="B59" s="354"/>
      <c r="C59" s="692" t="s">
        <v>462</v>
      </c>
      <c r="D59" s="692"/>
      <c r="E59" s="692"/>
      <c r="F59" s="357" t="s">
        <v>594</v>
      </c>
      <c r="G59" s="359">
        <v>0.25</v>
      </c>
      <c r="H59" s="359">
        <v>1.38</v>
      </c>
      <c r="I59" s="368">
        <v>0.34499999999999997</v>
      </c>
      <c r="J59" s="358"/>
      <c r="K59" s="357"/>
      <c r="L59" s="358"/>
      <c r="M59" s="357"/>
      <c r="N59" s="360"/>
    </row>
    <row r="60" spans="1:14" x14ac:dyDescent="0.25">
      <c r="A60" s="355"/>
      <c r="B60" s="354"/>
      <c r="C60" s="692" t="s">
        <v>469</v>
      </c>
      <c r="D60" s="692"/>
      <c r="E60" s="692"/>
      <c r="F60" s="357" t="s">
        <v>594</v>
      </c>
      <c r="G60" s="359">
        <v>0.14000000000000001</v>
      </c>
      <c r="H60" s="359">
        <v>1.38</v>
      </c>
      <c r="I60" s="361">
        <v>0.19320000000000001</v>
      </c>
      <c r="J60" s="358"/>
      <c r="K60" s="357"/>
      <c r="L60" s="358"/>
      <c r="M60" s="357"/>
      <c r="N60" s="360"/>
    </row>
    <row r="61" spans="1:14" x14ac:dyDescent="0.25">
      <c r="A61" s="355"/>
      <c r="B61" s="354"/>
      <c r="C61" s="696" t="s">
        <v>463</v>
      </c>
      <c r="D61" s="696"/>
      <c r="E61" s="696"/>
      <c r="F61" s="362"/>
      <c r="G61" s="362"/>
      <c r="H61" s="362"/>
      <c r="I61" s="362"/>
      <c r="J61" s="363">
        <v>15.39</v>
      </c>
      <c r="K61" s="362"/>
      <c r="L61" s="363">
        <v>21.24</v>
      </c>
      <c r="M61" s="362"/>
      <c r="N61" s="364"/>
    </row>
    <row r="62" spans="1:14" x14ac:dyDescent="0.25">
      <c r="A62" s="355"/>
      <c r="B62" s="354"/>
      <c r="C62" s="692" t="s">
        <v>464</v>
      </c>
      <c r="D62" s="692"/>
      <c r="E62" s="692"/>
      <c r="F62" s="357"/>
      <c r="G62" s="357"/>
      <c r="H62" s="357"/>
      <c r="I62" s="357"/>
      <c r="J62" s="358"/>
      <c r="K62" s="357"/>
      <c r="L62" s="358">
        <v>6.72</v>
      </c>
      <c r="M62" s="357"/>
      <c r="N62" s="360">
        <v>136</v>
      </c>
    </row>
    <row r="63" spans="1:14" ht="67.5" x14ac:dyDescent="0.25">
      <c r="A63" s="355"/>
      <c r="B63" s="354" t="s">
        <v>595</v>
      </c>
      <c r="C63" s="692" t="s">
        <v>471</v>
      </c>
      <c r="D63" s="692"/>
      <c r="E63" s="692"/>
      <c r="F63" s="357" t="s">
        <v>596</v>
      </c>
      <c r="G63" s="365">
        <v>103</v>
      </c>
      <c r="H63" s="357"/>
      <c r="I63" s="365">
        <v>103</v>
      </c>
      <c r="J63" s="358"/>
      <c r="K63" s="357"/>
      <c r="L63" s="358">
        <v>6.92</v>
      </c>
      <c r="M63" s="357"/>
      <c r="N63" s="360">
        <v>140</v>
      </c>
    </row>
    <row r="64" spans="1:14" ht="67.5" x14ac:dyDescent="0.25">
      <c r="A64" s="355"/>
      <c r="B64" s="354" t="s">
        <v>597</v>
      </c>
      <c r="C64" s="692" t="s">
        <v>472</v>
      </c>
      <c r="D64" s="692"/>
      <c r="E64" s="692"/>
      <c r="F64" s="357" t="s">
        <v>596</v>
      </c>
      <c r="G64" s="365">
        <v>60</v>
      </c>
      <c r="H64" s="357"/>
      <c r="I64" s="365">
        <v>60</v>
      </c>
      <c r="J64" s="358"/>
      <c r="K64" s="357"/>
      <c r="L64" s="358">
        <v>4.03</v>
      </c>
      <c r="M64" s="357"/>
      <c r="N64" s="360">
        <v>82</v>
      </c>
    </row>
    <row r="65" spans="1:14" x14ac:dyDescent="0.25">
      <c r="A65" s="366"/>
      <c r="B65" s="367"/>
      <c r="C65" s="694" t="s">
        <v>465</v>
      </c>
      <c r="D65" s="694"/>
      <c r="E65" s="694"/>
      <c r="F65" s="349"/>
      <c r="G65" s="349"/>
      <c r="H65" s="349"/>
      <c r="I65" s="349"/>
      <c r="J65" s="351"/>
      <c r="K65" s="349"/>
      <c r="L65" s="351">
        <v>32.19</v>
      </c>
      <c r="M65" s="362"/>
      <c r="N65" s="352">
        <v>449</v>
      </c>
    </row>
    <row r="66" spans="1:14" ht="22.5" x14ac:dyDescent="0.25">
      <c r="A66" s="347">
        <v>3</v>
      </c>
      <c r="B66" s="348" t="s">
        <v>602</v>
      </c>
      <c r="C66" s="694" t="s">
        <v>603</v>
      </c>
      <c r="D66" s="694"/>
      <c r="E66" s="694"/>
      <c r="F66" s="349" t="s">
        <v>590</v>
      </c>
      <c r="G66" s="349"/>
      <c r="H66" s="349"/>
      <c r="I66" s="350">
        <v>1</v>
      </c>
      <c r="J66" s="351"/>
      <c r="K66" s="349"/>
      <c r="L66" s="351"/>
      <c r="M66" s="349"/>
      <c r="N66" s="352"/>
    </row>
    <row r="67" spans="1:14" ht="56.25" x14ac:dyDescent="0.25">
      <c r="A67" s="353"/>
      <c r="B67" s="354" t="s">
        <v>592</v>
      </c>
      <c r="C67" s="692" t="s">
        <v>459</v>
      </c>
      <c r="D67" s="692"/>
      <c r="E67" s="692"/>
      <c r="F67" s="692"/>
      <c r="G67" s="692"/>
      <c r="H67" s="692"/>
      <c r="I67" s="692"/>
      <c r="J67" s="692"/>
      <c r="K67" s="692"/>
      <c r="L67" s="692"/>
      <c r="M67" s="692"/>
      <c r="N67" s="695"/>
    </row>
    <row r="68" spans="1:14" ht="56.25" x14ac:dyDescent="0.25">
      <c r="A68" s="353"/>
      <c r="B68" s="354" t="s">
        <v>593</v>
      </c>
      <c r="C68" s="692" t="s">
        <v>460</v>
      </c>
      <c r="D68" s="692"/>
      <c r="E68" s="692"/>
      <c r="F68" s="692"/>
      <c r="G68" s="692"/>
      <c r="H68" s="692"/>
      <c r="I68" s="692"/>
      <c r="J68" s="692"/>
      <c r="K68" s="692"/>
      <c r="L68" s="692"/>
      <c r="M68" s="692"/>
      <c r="N68" s="695"/>
    </row>
    <row r="69" spans="1:14" x14ac:dyDescent="0.25">
      <c r="A69" s="355"/>
      <c r="B69" s="356">
        <v>1</v>
      </c>
      <c r="C69" s="692" t="s">
        <v>461</v>
      </c>
      <c r="D69" s="692"/>
      <c r="E69" s="692"/>
      <c r="F69" s="357"/>
      <c r="G69" s="357"/>
      <c r="H69" s="357"/>
      <c r="I69" s="357"/>
      <c r="J69" s="358">
        <v>42.56</v>
      </c>
      <c r="K69" s="359">
        <v>1.38</v>
      </c>
      <c r="L69" s="358">
        <v>58.73</v>
      </c>
      <c r="M69" s="359">
        <v>20.34</v>
      </c>
      <c r="N69" s="360">
        <v>1195</v>
      </c>
    </row>
    <row r="70" spans="1:14" x14ac:dyDescent="0.25">
      <c r="A70" s="355"/>
      <c r="B70" s="356">
        <v>2</v>
      </c>
      <c r="C70" s="692" t="s">
        <v>466</v>
      </c>
      <c r="D70" s="692"/>
      <c r="E70" s="692"/>
      <c r="F70" s="357"/>
      <c r="G70" s="357"/>
      <c r="H70" s="357"/>
      <c r="I70" s="357"/>
      <c r="J70" s="358">
        <v>110.16</v>
      </c>
      <c r="K70" s="359">
        <v>1.38</v>
      </c>
      <c r="L70" s="358">
        <v>152.02000000000001</v>
      </c>
      <c r="M70" s="359">
        <v>8.7799999999999994</v>
      </c>
      <c r="N70" s="360">
        <v>1335</v>
      </c>
    </row>
    <row r="71" spans="1:14" x14ac:dyDescent="0.25">
      <c r="A71" s="355"/>
      <c r="B71" s="356">
        <v>3</v>
      </c>
      <c r="C71" s="692" t="s">
        <v>467</v>
      </c>
      <c r="D71" s="692"/>
      <c r="E71" s="692"/>
      <c r="F71" s="357"/>
      <c r="G71" s="357"/>
      <c r="H71" s="357"/>
      <c r="I71" s="357"/>
      <c r="J71" s="358">
        <v>10.94</v>
      </c>
      <c r="K71" s="359">
        <v>1.38</v>
      </c>
      <c r="L71" s="358">
        <v>15.1</v>
      </c>
      <c r="M71" s="359">
        <v>20.34</v>
      </c>
      <c r="N71" s="360">
        <v>307</v>
      </c>
    </row>
    <row r="72" spans="1:14" x14ac:dyDescent="0.25">
      <c r="A72" s="355"/>
      <c r="B72" s="356">
        <v>4</v>
      </c>
      <c r="C72" s="692" t="s">
        <v>468</v>
      </c>
      <c r="D72" s="692"/>
      <c r="E72" s="692"/>
      <c r="F72" s="357"/>
      <c r="G72" s="357"/>
      <c r="H72" s="357"/>
      <c r="I72" s="357"/>
      <c r="J72" s="358">
        <v>41.15</v>
      </c>
      <c r="K72" s="357"/>
      <c r="L72" s="358">
        <v>41.15</v>
      </c>
      <c r="M72" s="359">
        <v>6.14</v>
      </c>
      <c r="N72" s="360">
        <v>253</v>
      </c>
    </row>
    <row r="73" spans="1:14" x14ac:dyDescent="0.25">
      <c r="A73" s="355"/>
      <c r="B73" s="354"/>
      <c r="C73" s="692" t="s">
        <v>462</v>
      </c>
      <c r="D73" s="692"/>
      <c r="E73" s="692"/>
      <c r="F73" s="357" t="s">
        <v>594</v>
      </c>
      <c r="G73" s="369">
        <v>3.8</v>
      </c>
      <c r="H73" s="359">
        <v>1.38</v>
      </c>
      <c r="I73" s="368">
        <v>5.2439999999999998</v>
      </c>
      <c r="J73" s="358"/>
      <c r="K73" s="357"/>
      <c r="L73" s="358"/>
      <c r="M73" s="357"/>
      <c r="N73" s="360"/>
    </row>
    <row r="74" spans="1:14" x14ac:dyDescent="0.25">
      <c r="A74" s="355"/>
      <c r="B74" s="354"/>
      <c r="C74" s="692" t="s">
        <v>469</v>
      </c>
      <c r="D74" s="692"/>
      <c r="E74" s="692"/>
      <c r="F74" s="357" t="s">
        <v>594</v>
      </c>
      <c r="G74" s="359">
        <v>0.78</v>
      </c>
      <c r="H74" s="359">
        <v>1.38</v>
      </c>
      <c r="I74" s="361">
        <v>1.0764</v>
      </c>
      <c r="J74" s="358"/>
      <c r="K74" s="357"/>
      <c r="L74" s="358"/>
      <c r="M74" s="357"/>
      <c r="N74" s="360"/>
    </row>
    <row r="75" spans="1:14" x14ac:dyDescent="0.25">
      <c r="A75" s="355"/>
      <c r="B75" s="354"/>
      <c r="C75" s="696" t="s">
        <v>463</v>
      </c>
      <c r="D75" s="696"/>
      <c r="E75" s="696"/>
      <c r="F75" s="362"/>
      <c r="G75" s="362"/>
      <c r="H75" s="362"/>
      <c r="I75" s="362"/>
      <c r="J75" s="363">
        <v>193.87</v>
      </c>
      <c r="K75" s="362"/>
      <c r="L75" s="363">
        <v>251.9</v>
      </c>
      <c r="M75" s="362"/>
      <c r="N75" s="364"/>
    </row>
    <row r="76" spans="1:14" x14ac:dyDescent="0.25">
      <c r="A76" s="355"/>
      <c r="B76" s="354"/>
      <c r="C76" s="692" t="s">
        <v>464</v>
      </c>
      <c r="D76" s="692"/>
      <c r="E76" s="692"/>
      <c r="F76" s="357"/>
      <c r="G76" s="357"/>
      <c r="H76" s="357"/>
      <c r="I76" s="357"/>
      <c r="J76" s="358"/>
      <c r="K76" s="357"/>
      <c r="L76" s="358">
        <v>73.83</v>
      </c>
      <c r="M76" s="357"/>
      <c r="N76" s="360">
        <v>1502</v>
      </c>
    </row>
    <row r="77" spans="1:14" ht="67.5" x14ac:dyDescent="0.25">
      <c r="A77" s="355"/>
      <c r="B77" s="354" t="s">
        <v>595</v>
      </c>
      <c r="C77" s="692" t="s">
        <v>471</v>
      </c>
      <c r="D77" s="692"/>
      <c r="E77" s="692"/>
      <c r="F77" s="357" t="s">
        <v>596</v>
      </c>
      <c r="G77" s="365">
        <v>103</v>
      </c>
      <c r="H77" s="357"/>
      <c r="I77" s="365">
        <v>103</v>
      </c>
      <c r="J77" s="358"/>
      <c r="K77" s="357"/>
      <c r="L77" s="358">
        <v>76.040000000000006</v>
      </c>
      <c r="M77" s="357"/>
      <c r="N77" s="360">
        <v>1547</v>
      </c>
    </row>
    <row r="78" spans="1:14" ht="67.5" x14ac:dyDescent="0.25">
      <c r="A78" s="355"/>
      <c r="B78" s="354" t="s">
        <v>597</v>
      </c>
      <c r="C78" s="692" t="s">
        <v>472</v>
      </c>
      <c r="D78" s="692"/>
      <c r="E78" s="692"/>
      <c r="F78" s="357" t="s">
        <v>596</v>
      </c>
      <c r="G78" s="365">
        <v>60</v>
      </c>
      <c r="H78" s="357"/>
      <c r="I78" s="365">
        <v>60</v>
      </c>
      <c r="J78" s="358"/>
      <c r="K78" s="357"/>
      <c r="L78" s="358">
        <v>44.3</v>
      </c>
      <c r="M78" s="357"/>
      <c r="N78" s="360">
        <v>901</v>
      </c>
    </row>
    <row r="79" spans="1:14" x14ac:dyDescent="0.25">
      <c r="A79" s="366"/>
      <c r="B79" s="367"/>
      <c r="C79" s="694" t="s">
        <v>465</v>
      </c>
      <c r="D79" s="694"/>
      <c r="E79" s="694"/>
      <c r="F79" s="349"/>
      <c r="G79" s="349"/>
      <c r="H79" s="349"/>
      <c r="I79" s="349"/>
      <c r="J79" s="351"/>
      <c r="K79" s="349"/>
      <c r="L79" s="351">
        <v>372.24</v>
      </c>
      <c r="M79" s="362"/>
      <c r="N79" s="352">
        <v>5231</v>
      </c>
    </row>
    <row r="80" spans="1:14" ht="56.25" x14ac:dyDescent="0.25">
      <c r="A80" s="347">
        <v>4</v>
      </c>
      <c r="B80" s="348" t="s">
        <v>606</v>
      </c>
      <c r="C80" s="694" t="s">
        <v>607</v>
      </c>
      <c r="D80" s="694"/>
      <c r="E80" s="694"/>
      <c r="F80" s="349" t="s">
        <v>608</v>
      </c>
      <c r="G80" s="349"/>
      <c r="H80" s="349"/>
      <c r="I80" s="370">
        <v>0.02</v>
      </c>
      <c r="J80" s="351"/>
      <c r="K80" s="349"/>
      <c r="L80" s="351"/>
      <c r="M80" s="349"/>
      <c r="N80" s="352"/>
    </row>
    <row r="81" spans="1:14" x14ac:dyDescent="0.25">
      <c r="A81" s="371"/>
      <c r="B81" s="322"/>
      <c r="C81" s="692" t="s">
        <v>766</v>
      </c>
      <c r="D81" s="692"/>
      <c r="E81" s="692"/>
      <c r="F81" s="692"/>
      <c r="G81" s="692"/>
      <c r="H81" s="692"/>
      <c r="I81" s="692"/>
      <c r="J81" s="692"/>
      <c r="K81" s="692"/>
      <c r="L81" s="692"/>
      <c r="M81" s="692"/>
      <c r="N81" s="695"/>
    </row>
    <row r="82" spans="1:14" ht="56.25" x14ac:dyDescent="0.25">
      <c r="A82" s="353"/>
      <c r="B82" s="354" t="s">
        <v>592</v>
      </c>
      <c r="C82" s="692" t="s">
        <v>459</v>
      </c>
      <c r="D82" s="692"/>
      <c r="E82" s="692"/>
      <c r="F82" s="692"/>
      <c r="G82" s="692"/>
      <c r="H82" s="692"/>
      <c r="I82" s="692"/>
      <c r="J82" s="692"/>
      <c r="K82" s="692"/>
      <c r="L82" s="692"/>
      <c r="M82" s="692"/>
      <c r="N82" s="695"/>
    </row>
    <row r="83" spans="1:14" ht="56.25" x14ac:dyDescent="0.25">
      <c r="A83" s="353"/>
      <c r="B83" s="354" t="s">
        <v>593</v>
      </c>
      <c r="C83" s="692" t="s">
        <v>460</v>
      </c>
      <c r="D83" s="692"/>
      <c r="E83" s="692"/>
      <c r="F83" s="692"/>
      <c r="G83" s="692"/>
      <c r="H83" s="692"/>
      <c r="I83" s="692"/>
      <c r="J83" s="692"/>
      <c r="K83" s="692"/>
      <c r="L83" s="692"/>
      <c r="M83" s="692"/>
      <c r="N83" s="695"/>
    </row>
    <row r="84" spans="1:14" x14ac:dyDescent="0.25">
      <c r="A84" s="355"/>
      <c r="B84" s="356">
        <v>1</v>
      </c>
      <c r="C84" s="692" t="s">
        <v>461</v>
      </c>
      <c r="D84" s="692"/>
      <c r="E84" s="692"/>
      <c r="F84" s="357"/>
      <c r="G84" s="357"/>
      <c r="H84" s="357"/>
      <c r="I84" s="357"/>
      <c r="J84" s="358">
        <v>688.48</v>
      </c>
      <c r="K84" s="359">
        <v>1.38</v>
      </c>
      <c r="L84" s="358">
        <v>19</v>
      </c>
      <c r="M84" s="359">
        <v>20.34</v>
      </c>
      <c r="N84" s="360">
        <v>386</v>
      </c>
    </row>
    <row r="85" spans="1:14" x14ac:dyDescent="0.25">
      <c r="A85" s="355"/>
      <c r="B85" s="356">
        <v>2</v>
      </c>
      <c r="C85" s="692" t="s">
        <v>466</v>
      </c>
      <c r="D85" s="692"/>
      <c r="E85" s="692"/>
      <c r="F85" s="357"/>
      <c r="G85" s="357"/>
      <c r="H85" s="357"/>
      <c r="I85" s="357"/>
      <c r="J85" s="358">
        <v>2291.0300000000002</v>
      </c>
      <c r="K85" s="359">
        <v>1.38</v>
      </c>
      <c r="L85" s="358">
        <v>63.23</v>
      </c>
      <c r="M85" s="359">
        <v>8.7799999999999994</v>
      </c>
      <c r="N85" s="360">
        <v>555</v>
      </c>
    </row>
    <row r="86" spans="1:14" x14ac:dyDescent="0.25">
      <c r="A86" s="355"/>
      <c r="B86" s="356">
        <v>3</v>
      </c>
      <c r="C86" s="692" t="s">
        <v>467</v>
      </c>
      <c r="D86" s="692"/>
      <c r="E86" s="692"/>
      <c r="F86" s="357"/>
      <c r="G86" s="357"/>
      <c r="H86" s="357"/>
      <c r="I86" s="357"/>
      <c r="J86" s="358">
        <v>303.7</v>
      </c>
      <c r="K86" s="359">
        <v>1.38</v>
      </c>
      <c r="L86" s="358">
        <v>8.3800000000000008</v>
      </c>
      <c r="M86" s="359">
        <v>20.34</v>
      </c>
      <c r="N86" s="360">
        <v>170</v>
      </c>
    </row>
    <row r="87" spans="1:14" x14ac:dyDescent="0.25">
      <c r="A87" s="355"/>
      <c r="B87" s="356">
        <v>4</v>
      </c>
      <c r="C87" s="692" t="s">
        <v>468</v>
      </c>
      <c r="D87" s="692"/>
      <c r="E87" s="692"/>
      <c r="F87" s="357"/>
      <c r="G87" s="357"/>
      <c r="H87" s="357"/>
      <c r="I87" s="357"/>
      <c r="J87" s="358">
        <v>345.04</v>
      </c>
      <c r="K87" s="357"/>
      <c r="L87" s="358">
        <v>0.08</v>
      </c>
      <c r="M87" s="359">
        <v>6.14</v>
      </c>
      <c r="N87" s="360"/>
    </row>
    <row r="88" spans="1:14" x14ac:dyDescent="0.25">
      <c r="A88" s="355"/>
      <c r="B88" s="354"/>
      <c r="C88" s="692" t="s">
        <v>462</v>
      </c>
      <c r="D88" s="692"/>
      <c r="E88" s="692"/>
      <c r="F88" s="357" t="s">
        <v>594</v>
      </c>
      <c r="G88" s="359">
        <v>57.23</v>
      </c>
      <c r="H88" s="359">
        <v>1.38</v>
      </c>
      <c r="I88" s="372">
        <v>1.579548</v>
      </c>
      <c r="J88" s="358"/>
      <c r="K88" s="357"/>
      <c r="L88" s="358"/>
      <c r="M88" s="357"/>
      <c r="N88" s="360"/>
    </row>
    <row r="89" spans="1:14" x14ac:dyDescent="0.25">
      <c r="A89" s="355"/>
      <c r="B89" s="354"/>
      <c r="C89" s="692" t="s">
        <v>469</v>
      </c>
      <c r="D89" s="692"/>
      <c r="E89" s="692"/>
      <c r="F89" s="357" t="s">
        <v>594</v>
      </c>
      <c r="G89" s="359">
        <v>22.38</v>
      </c>
      <c r="H89" s="359">
        <v>1.38</v>
      </c>
      <c r="I89" s="372">
        <v>0.61768800000000001</v>
      </c>
      <c r="J89" s="358"/>
      <c r="K89" s="357"/>
      <c r="L89" s="358"/>
      <c r="M89" s="357"/>
      <c r="N89" s="360"/>
    </row>
    <row r="90" spans="1:14" x14ac:dyDescent="0.25">
      <c r="A90" s="355"/>
      <c r="B90" s="354"/>
      <c r="C90" s="696" t="s">
        <v>463</v>
      </c>
      <c r="D90" s="696"/>
      <c r="E90" s="696"/>
      <c r="F90" s="362"/>
      <c r="G90" s="362"/>
      <c r="H90" s="362"/>
      <c r="I90" s="362"/>
      <c r="J90" s="363">
        <v>2983.64</v>
      </c>
      <c r="K90" s="362"/>
      <c r="L90" s="363">
        <v>82.31</v>
      </c>
      <c r="M90" s="362"/>
      <c r="N90" s="364"/>
    </row>
    <row r="91" spans="1:14" x14ac:dyDescent="0.25">
      <c r="A91" s="355"/>
      <c r="B91" s="354"/>
      <c r="C91" s="692" t="s">
        <v>464</v>
      </c>
      <c r="D91" s="692"/>
      <c r="E91" s="692"/>
      <c r="F91" s="357"/>
      <c r="G91" s="357"/>
      <c r="H91" s="357"/>
      <c r="I91" s="357"/>
      <c r="J91" s="358"/>
      <c r="K91" s="357"/>
      <c r="L91" s="358">
        <v>27.38</v>
      </c>
      <c r="M91" s="357"/>
      <c r="N91" s="360">
        <v>556</v>
      </c>
    </row>
    <row r="92" spans="1:14" ht="67.5" x14ac:dyDescent="0.25">
      <c r="A92" s="355"/>
      <c r="B92" s="354" t="s">
        <v>595</v>
      </c>
      <c r="C92" s="692" t="s">
        <v>471</v>
      </c>
      <c r="D92" s="692"/>
      <c r="E92" s="692"/>
      <c r="F92" s="357" t="s">
        <v>596</v>
      </c>
      <c r="G92" s="365">
        <v>103</v>
      </c>
      <c r="H92" s="357"/>
      <c r="I92" s="365">
        <v>103</v>
      </c>
      <c r="J92" s="358"/>
      <c r="K92" s="357"/>
      <c r="L92" s="358">
        <v>28.2</v>
      </c>
      <c r="M92" s="357"/>
      <c r="N92" s="360">
        <v>573</v>
      </c>
    </row>
    <row r="93" spans="1:14" ht="67.5" x14ac:dyDescent="0.25">
      <c r="A93" s="355"/>
      <c r="B93" s="354" t="s">
        <v>597</v>
      </c>
      <c r="C93" s="692" t="s">
        <v>472</v>
      </c>
      <c r="D93" s="692"/>
      <c r="E93" s="692"/>
      <c r="F93" s="357" t="s">
        <v>596</v>
      </c>
      <c r="G93" s="365">
        <v>60</v>
      </c>
      <c r="H93" s="357"/>
      <c r="I93" s="365">
        <v>60</v>
      </c>
      <c r="J93" s="358"/>
      <c r="K93" s="357"/>
      <c r="L93" s="358">
        <v>16.43</v>
      </c>
      <c r="M93" s="357"/>
      <c r="N93" s="360">
        <v>334</v>
      </c>
    </row>
    <row r="94" spans="1:14" x14ac:dyDescent="0.25">
      <c r="A94" s="366"/>
      <c r="B94" s="367"/>
      <c r="C94" s="694" t="s">
        <v>465</v>
      </c>
      <c r="D94" s="694"/>
      <c r="E94" s="694"/>
      <c r="F94" s="349"/>
      <c r="G94" s="349"/>
      <c r="H94" s="349"/>
      <c r="I94" s="349"/>
      <c r="J94" s="351"/>
      <c r="K94" s="349"/>
      <c r="L94" s="351">
        <v>126.94</v>
      </c>
      <c r="M94" s="362"/>
      <c r="N94" s="352">
        <v>1848</v>
      </c>
    </row>
    <row r="95" spans="1:14" ht="33.75" x14ac:dyDescent="0.25">
      <c r="A95" s="347">
        <v>5</v>
      </c>
      <c r="B95" s="348" t="s">
        <v>610</v>
      </c>
      <c r="C95" s="694" t="s">
        <v>484</v>
      </c>
      <c r="D95" s="694"/>
      <c r="E95" s="694"/>
      <c r="F95" s="349" t="s">
        <v>611</v>
      </c>
      <c r="G95" s="349"/>
      <c r="H95" s="349"/>
      <c r="I95" s="350">
        <v>1</v>
      </c>
      <c r="J95" s="351"/>
      <c r="K95" s="349"/>
      <c r="L95" s="351"/>
      <c r="M95" s="349"/>
      <c r="N95" s="352"/>
    </row>
    <row r="96" spans="1:14" ht="56.25" x14ac:dyDescent="0.25">
      <c r="A96" s="353"/>
      <c r="B96" s="354" t="s">
        <v>592</v>
      </c>
      <c r="C96" s="692" t="s">
        <v>459</v>
      </c>
      <c r="D96" s="692"/>
      <c r="E96" s="692"/>
      <c r="F96" s="692"/>
      <c r="G96" s="692"/>
      <c r="H96" s="692"/>
      <c r="I96" s="692"/>
      <c r="J96" s="692"/>
      <c r="K96" s="692"/>
      <c r="L96" s="692"/>
      <c r="M96" s="692"/>
      <c r="N96" s="695"/>
    </row>
    <row r="97" spans="1:14" ht="56.25" x14ac:dyDescent="0.25">
      <c r="A97" s="353"/>
      <c r="B97" s="354" t="s">
        <v>593</v>
      </c>
      <c r="C97" s="692" t="s">
        <v>460</v>
      </c>
      <c r="D97" s="692"/>
      <c r="E97" s="692"/>
      <c r="F97" s="692"/>
      <c r="G97" s="692"/>
      <c r="H97" s="692"/>
      <c r="I97" s="692"/>
      <c r="J97" s="692"/>
      <c r="K97" s="692"/>
      <c r="L97" s="692"/>
      <c r="M97" s="692"/>
      <c r="N97" s="695"/>
    </row>
    <row r="98" spans="1:14" x14ac:dyDescent="0.25">
      <c r="A98" s="355"/>
      <c r="B98" s="356">
        <v>1</v>
      </c>
      <c r="C98" s="692" t="s">
        <v>461</v>
      </c>
      <c r="D98" s="692"/>
      <c r="E98" s="692"/>
      <c r="F98" s="357"/>
      <c r="G98" s="357"/>
      <c r="H98" s="357"/>
      <c r="I98" s="357"/>
      <c r="J98" s="358">
        <v>7.27</v>
      </c>
      <c r="K98" s="359">
        <v>1.38</v>
      </c>
      <c r="L98" s="358">
        <v>10.029999999999999</v>
      </c>
      <c r="M98" s="359">
        <v>20.34</v>
      </c>
      <c r="N98" s="360">
        <v>204</v>
      </c>
    </row>
    <row r="99" spans="1:14" x14ac:dyDescent="0.25">
      <c r="A99" s="355"/>
      <c r="B99" s="356">
        <v>2</v>
      </c>
      <c r="C99" s="692" t="s">
        <v>466</v>
      </c>
      <c r="D99" s="692"/>
      <c r="E99" s="692"/>
      <c r="F99" s="357"/>
      <c r="G99" s="357"/>
      <c r="H99" s="357"/>
      <c r="I99" s="357"/>
      <c r="J99" s="358">
        <v>2.62</v>
      </c>
      <c r="K99" s="359">
        <v>1.38</v>
      </c>
      <c r="L99" s="358">
        <v>3.62</v>
      </c>
      <c r="M99" s="359">
        <v>8.7799999999999994</v>
      </c>
      <c r="N99" s="360">
        <v>32</v>
      </c>
    </row>
    <row r="100" spans="1:14" x14ac:dyDescent="0.25">
      <c r="A100" s="355"/>
      <c r="B100" s="356">
        <v>4</v>
      </c>
      <c r="C100" s="692" t="s">
        <v>468</v>
      </c>
      <c r="D100" s="692"/>
      <c r="E100" s="692"/>
      <c r="F100" s="357"/>
      <c r="G100" s="357"/>
      <c r="H100" s="357"/>
      <c r="I100" s="357"/>
      <c r="J100" s="358">
        <v>36.69</v>
      </c>
      <c r="K100" s="357"/>
      <c r="L100" s="358">
        <v>0.36</v>
      </c>
      <c r="M100" s="359">
        <v>6.14</v>
      </c>
      <c r="N100" s="360">
        <v>2</v>
      </c>
    </row>
    <row r="101" spans="1:14" x14ac:dyDescent="0.25">
      <c r="A101" s="355"/>
      <c r="B101" s="354"/>
      <c r="C101" s="692" t="s">
        <v>462</v>
      </c>
      <c r="D101" s="692"/>
      <c r="E101" s="692"/>
      <c r="F101" s="357" t="s">
        <v>594</v>
      </c>
      <c r="G101" s="359">
        <v>0.68</v>
      </c>
      <c r="H101" s="359">
        <v>1.38</v>
      </c>
      <c r="I101" s="361">
        <v>0.93840000000000001</v>
      </c>
      <c r="J101" s="358"/>
      <c r="K101" s="357"/>
      <c r="L101" s="358"/>
      <c r="M101" s="357"/>
      <c r="N101" s="360"/>
    </row>
    <row r="102" spans="1:14" x14ac:dyDescent="0.25">
      <c r="A102" s="355"/>
      <c r="B102" s="354"/>
      <c r="C102" s="696" t="s">
        <v>463</v>
      </c>
      <c r="D102" s="696"/>
      <c r="E102" s="696"/>
      <c r="F102" s="362"/>
      <c r="G102" s="362"/>
      <c r="H102" s="362"/>
      <c r="I102" s="362"/>
      <c r="J102" s="363">
        <v>10.25</v>
      </c>
      <c r="K102" s="362"/>
      <c r="L102" s="363">
        <v>14.01</v>
      </c>
      <c r="M102" s="362"/>
      <c r="N102" s="364"/>
    </row>
    <row r="103" spans="1:14" x14ac:dyDescent="0.25">
      <c r="A103" s="355"/>
      <c r="B103" s="354"/>
      <c r="C103" s="692" t="s">
        <v>464</v>
      </c>
      <c r="D103" s="692"/>
      <c r="E103" s="692"/>
      <c r="F103" s="357"/>
      <c r="G103" s="357"/>
      <c r="H103" s="357"/>
      <c r="I103" s="357"/>
      <c r="J103" s="358"/>
      <c r="K103" s="357"/>
      <c r="L103" s="358">
        <v>10.029999999999999</v>
      </c>
      <c r="M103" s="357"/>
      <c r="N103" s="360">
        <v>204</v>
      </c>
    </row>
    <row r="104" spans="1:14" ht="67.5" x14ac:dyDescent="0.25">
      <c r="A104" s="355"/>
      <c r="B104" s="354" t="s">
        <v>595</v>
      </c>
      <c r="C104" s="692" t="s">
        <v>471</v>
      </c>
      <c r="D104" s="692"/>
      <c r="E104" s="692"/>
      <c r="F104" s="357" t="s">
        <v>596</v>
      </c>
      <c r="G104" s="365">
        <v>103</v>
      </c>
      <c r="H104" s="357"/>
      <c r="I104" s="365">
        <v>103</v>
      </c>
      <c r="J104" s="358"/>
      <c r="K104" s="357"/>
      <c r="L104" s="358">
        <v>10.33</v>
      </c>
      <c r="M104" s="357"/>
      <c r="N104" s="360">
        <v>210</v>
      </c>
    </row>
    <row r="105" spans="1:14" ht="67.5" x14ac:dyDescent="0.25">
      <c r="A105" s="355"/>
      <c r="B105" s="354" t="s">
        <v>597</v>
      </c>
      <c r="C105" s="692" t="s">
        <v>472</v>
      </c>
      <c r="D105" s="692"/>
      <c r="E105" s="692"/>
      <c r="F105" s="357" t="s">
        <v>596</v>
      </c>
      <c r="G105" s="365">
        <v>60</v>
      </c>
      <c r="H105" s="357"/>
      <c r="I105" s="365">
        <v>60</v>
      </c>
      <c r="J105" s="358"/>
      <c r="K105" s="357"/>
      <c r="L105" s="358">
        <v>6.02</v>
      </c>
      <c r="M105" s="357"/>
      <c r="N105" s="360">
        <v>122</v>
      </c>
    </row>
    <row r="106" spans="1:14" x14ac:dyDescent="0.25">
      <c r="A106" s="366"/>
      <c r="B106" s="367"/>
      <c r="C106" s="694" t="s">
        <v>465</v>
      </c>
      <c r="D106" s="694"/>
      <c r="E106" s="694"/>
      <c r="F106" s="349"/>
      <c r="G106" s="349"/>
      <c r="H106" s="349"/>
      <c r="I106" s="349"/>
      <c r="J106" s="351"/>
      <c r="K106" s="349"/>
      <c r="L106" s="351">
        <v>30.36</v>
      </c>
      <c r="M106" s="362"/>
      <c r="N106" s="352">
        <v>570</v>
      </c>
    </row>
    <row r="107" spans="1:14" ht="22.5" x14ac:dyDescent="0.25">
      <c r="A107" s="347">
        <v>6</v>
      </c>
      <c r="B107" s="348" t="s">
        <v>612</v>
      </c>
      <c r="C107" s="694" t="s">
        <v>613</v>
      </c>
      <c r="D107" s="694"/>
      <c r="E107" s="694"/>
      <c r="F107" s="349" t="s">
        <v>614</v>
      </c>
      <c r="G107" s="349"/>
      <c r="H107" s="349"/>
      <c r="I107" s="373">
        <v>1.125</v>
      </c>
      <c r="J107" s="351"/>
      <c r="K107" s="349"/>
      <c r="L107" s="351"/>
      <c r="M107" s="349"/>
      <c r="N107" s="352"/>
    </row>
    <row r="108" spans="1:14" x14ac:dyDescent="0.25">
      <c r="A108" s="371"/>
      <c r="B108" s="322"/>
      <c r="C108" s="692" t="s">
        <v>767</v>
      </c>
      <c r="D108" s="692"/>
      <c r="E108" s="692"/>
      <c r="F108" s="692"/>
      <c r="G108" s="692"/>
      <c r="H108" s="692"/>
      <c r="I108" s="692"/>
      <c r="J108" s="692"/>
      <c r="K108" s="692"/>
      <c r="L108" s="692"/>
      <c r="M108" s="692"/>
      <c r="N108" s="695"/>
    </row>
    <row r="109" spans="1:14" x14ac:dyDescent="0.25">
      <c r="A109" s="355"/>
      <c r="B109" s="354"/>
      <c r="C109" s="696" t="s">
        <v>463</v>
      </c>
      <c r="D109" s="696"/>
      <c r="E109" s="696"/>
      <c r="F109" s="362"/>
      <c r="G109" s="362"/>
      <c r="H109" s="362"/>
      <c r="I109" s="362"/>
      <c r="J109" s="363">
        <v>12.35</v>
      </c>
      <c r="K109" s="362"/>
      <c r="L109" s="363"/>
      <c r="M109" s="362"/>
      <c r="N109" s="364"/>
    </row>
    <row r="110" spans="1:14" x14ac:dyDescent="0.25">
      <c r="A110" s="355"/>
      <c r="B110" s="354"/>
      <c r="C110" s="692" t="s">
        <v>464</v>
      </c>
      <c r="D110" s="692"/>
      <c r="E110" s="692"/>
      <c r="F110" s="357"/>
      <c r="G110" s="357"/>
      <c r="H110" s="357"/>
      <c r="I110" s="357"/>
      <c r="J110" s="358"/>
      <c r="K110" s="357"/>
      <c r="L110" s="358"/>
      <c r="M110" s="357"/>
      <c r="N110" s="360"/>
    </row>
    <row r="111" spans="1:14" x14ac:dyDescent="0.25">
      <c r="A111" s="355"/>
      <c r="B111" s="354"/>
      <c r="C111" s="692" t="s">
        <v>475</v>
      </c>
      <c r="D111" s="692"/>
      <c r="E111" s="692"/>
      <c r="F111" s="357" t="s">
        <v>596</v>
      </c>
      <c r="G111" s="365">
        <v>0</v>
      </c>
      <c r="H111" s="357"/>
      <c r="I111" s="365">
        <v>0</v>
      </c>
      <c r="J111" s="358"/>
      <c r="K111" s="357"/>
      <c r="L111" s="358"/>
      <c r="M111" s="357"/>
      <c r="N111" s="360"/>
    </row>
    <row r="112" spans="1:14" x14ac:dyDescent="0.25">
      <c r="A112" s="355"/>
      <c r="B112" s="354"/>
      <c r="C112" s="692" t="s">
        <v>476</v>
      </c>
      <c r="D112" s="692"/>
      <c r="E112" s="692"/>
      <c r="F112" s="357" t="s">
        <v>596</v>
      </c>
      <c r="G112" s="365">
        <v>0</v>
      </c>
      <c r="H112" s="357"/>
      <c r="I112" s="365">
        <v>0</v>
      </c>
      <c r="J112" s="358"/>
      <c r="K112" s="357"/>
      <c r="L112" s="358"/>
      <c r="M112" s="357"/>
      <c r="N112" s="360"/>
    </row>
    <row r="113" spans="1:14" x14ac:dyDescent="0.25">
      <c r="A113" s="366"/>
      <c r="B113" s="367"/>
      <c r="C113" s="694" t="s">
        <v>465</v>
      </c>
      <c r="D113" s="694"/>
      <c r="E113" s="694"/>
      <c r="F113" s="349"/>
      <c r="G113" s="349"/>
      <c r="H113" s="349"/>
      <c r="I113" s="349"/>
      <c r="J113" s="351"/>
      <c r="K113" s="349"/>
      <c r="L113" s="351">
        <v>0</v>
      </c>
      <c r="M113" s="362"/>
      <c r="N113" s="352">
        <v>0</v>
      </c>
    </row>
    <row r="114" spans="1:14" ht="22.5" x14ac:dyDescent="0.25">
      <c r="A114" s="347">
        <v>7</v>
      </c>
      <c r="B114" s="348" t="s">
        <v>616</v>
      </c>
      <c r="C114" s="694" t="s">
        <v>617</v>
      </c>
      <c r="D114" s="694"/>
      <c r="E114" s="694"/>
      <c r="F114" s="349" t="s">
        <v>614</v>
      </c>
      <c r="G114" s="349"/>
      <c r="H114" s="349"/>
      <c r="I114" s="373">
        <v>1.125</v>
      </c>
      <c r="J114" s="351"/>
      <c r="K114" s="349"/>
      <c r="L114" s="351"/>
      <c r="M114" s="349"/>
      <c r="N114" s="352"/>
    </row>
    <row r="115" spans="1:14" x14ac:dyDescent="0.25">
      <c r="A115" s="371"/>
      <c r="B115" s="322"/>
      <c r="C115" s="692" t="s">
        <v>767</v>
      </c>
      <c r="D115" s="692"/>
      <c r="E115" s="692"/>
      <c r="F115" s="692"/>
      <c r="G115" s="692"/>
      <c r="H115" s="692"/>
      <c r="I115" s="692"/>
      <c r="J115" s="692"/>
      <c r="K115" s="692"/>
      <c r="L115" s="692"/>
      <c r="M115" s="692"/>
      <c r="N115" s="695"/>
    </row>
    <row r="116" spans="1:14" x14ac:dyDescent="0.25">
      <c r="A116" s="355"/>
      <c r="B116" s="354"/>
      <c r="C116" s="696" t="s">
        <v>463</v>
      </c>
      <c r="D116" s="696"/>
      <c r="E116" s="696"/>
      <c r="F116" s="362"/>
      <c r="G116" s="362"/>
      <c r="H116" s="362"/>
      <c r="I116" s="362"/>
      <c r="J116" s="363">
        <v>12.35</v>
      </c>
      <c r="K116" s="362"/>
      <c r="L116" s="363"/>
      <c r="M116" s="362"/>
      <c r="N116" s="364"/>
    </row>
    <row r="117" spans="1:14" x14ac:dyDescent="0.25">
      <c r="A117" s="355"/>
      <c r="B117" s="354"/>
      <c r="C117" s="692" t="s">
        <v>464</v>
      </c>
      <c r="D117" s="692"/>
      <c r="E117" s="692"/>
      <c r="F117" s="357"/>
      <c r="G117" s="357"/>
      <c r="H117" s="357"/>
      <c r="I117" s="357"/>
      <c r="J117" s="358"/>
      <c r="K117" s="357"/>
      <c r="L117" s="358"/>
      <c r="M117" s="357"/>
      <c r="N117" s="360"/>
    </row>
    <row r="118" spans="1:14" x14ac:dyDescent="0.25">
      <c r="A118" s="355"/>
      <c r="B118" s="354"/>
      <c r="C118" s="692" t="s">
        <v>475</v>
      </c>
      <c r="D118" s="692"/>
      <c r="E118" s="692"/>
      <c r="F118" s="357" t="s">
        <v>596</v>
      </c>
      <c r="G118" s="365">
        <v>0</v>
      </c>
      <c r="H118" s="357"/>
      <c r="I118" s="365">
        <v>0</v>
      </c>
      <c r="J118" s="358"/>
      <c r="K118" s="357"/>
      <c r="L118" s="358"/>
      <c r="M118" s="357"/>
      <c r="N118" s="360"/>
    </row>
    <row r="119" spans="1:14" x14ac:dyDescent="0.25">
      <c r="A119" s="355"/>
      <c r="B119" s="354"/>
      <c r="C119" s="692" t="s">
        <v>476</v>
      </c>
      <c r="D119" s="692"/>
      <c r="E119" s="692"/>
      <c r="F119" s="357" t="s">
        <v>596</v>
      </c>
      <c r="G119" s="365">
        <v>0</v>
      </c>
      <c r="H119" s="357"/>
      <c r="I119" s="365">
        <v>0</v>
      </c>
      <c r="J119" s="358"/>
      <c r="K119" s="357"/>
      <c r="L119" s="358"/>
      <c r="M119" s="357"/>
      <c r="N119" s="360"/>
    </row>
    <row r="120" spans="1:14" x14ac:dyDescent="0.25">
      <c r="A120" s="366"/>
      <c r="B120" s="367"/>
      <c r="C120" s="694" t="s">
        <v>465</v>
      </c>
      <c r="D120" s="694"/>
      <c r="E120" s="694"/>
      <c r="F120" s="349"/>
      <c r="G120" s="349"/>
      <c r="H120" s="349"/>
      <c r="I120" s="349"/>
      <c r="J120" s="351"/>
      <c r="K120" s="349"/>
      <c r="L120" s="351">
        <v>0</v>
      </c>
      <c r="M120" s="362"/>
      <c r="N120" s="352">
        <v>0</v>
      </c>
    </row>
    <row r="121" spans="1:14" ht="22.5" x14ac:dyDescent="0.25">
      <c r="A121" s="347">
        <v>8</v>
      </c>
      <c r="B121" s="348" t="s">
        <v>618</v>
      </c>
      <c r="C121" s="694" t="s">
        <v>619</v>
      </c>
      <c r="D121" s="694"/>
      <c r="E121" s="694"/>
      <c r="F121" s="349" t="s">
        <v>614</v>
      </c>
      <c r="G121" s="349"/>
      <c r="H121" s="349"/>
      <c r="I121" s="374">
        <v>1.6920000000000001E-2</v>
      </c>
      <c r="J121" s="351"/>
      <c r="K121" s="349"/>
      <c r="L121" s="351"/>
      <c r="M121" s="349"/>
      <c r="N121" s="352"/>
    </row>
    <row r="122" spans="1:14" x14ac:dyDescent="0.25">
      <c r="A122" s="371"/>
      <c r="B122" s="322"/>
      <c r="C122" s="692" t="s">
        <v>768</v>
      </c>
      <c r="D122" s="692"/>
      <c r="E122" s="692"/>
      <c r="F122" s="692"/>
      <c r="G122" s="692"/>
      <c r="H122" s="692"/>
      <c r="I122" s="692"/>
      <c r="J122" s="692"/>
      <c r="K122" s="692"/>
      <c r="L122" s="692"/>
      <c r="M122" s="692"/>
      <c r="N122" s="695"/>
    </row>
    <row r="123" spans="1:14" x14ac:dyDescent="0.25">
      <c r="A123" s="355"/>
      <c r="B123" s="354"/>
      <c r="C123" s="696" t="s">
        <v>463</v>
      </c>
      <c r="D123" s="696"/>
      <c r="E123" s="696"/>
      <c r="F123" s="362"/>
      <c r="G123" s="362"/>
      <c r="H123" s="362"/>
      <c r="I123" s="362"/>
      <c r="J123" s="363">
        <v>25.68</v>
      </c>
      <c r="K123" s="362"/>
      <c r="L123" s="363"/>
      <c r="M123" s="362"/>
      <c r="N123" s="364"/>
    </row>
    <row r="124" spans="1:14" x14ac:dyDescent="0.25">
      <c r="A124" s="355"/>
      <c r="B124" s="354"/>
      <c r="C124" s="692" t="s">
        <v>464</v>
      </c>
      <c r="D124" s="692"/>
      <c r="E124" s="692"/>
      <c r="F124" s="357"/>
      <c r="G124" s="357"/>
      <c r="H124" s="357"/>
      <c r="I124" s="357"/>
      <c r="J124" s="358"/>
      <c r="K124" s="357"/>
      <c r="L124" s="358"/>
      <c r="M124" s="357"/>
      <c r="N124" s="360"/>
    </row>
    <row r="125" spans="1:14" x14ac:dyDescent="0.25">
      <c r="A125" s="355"/>
      <c r="B125" s="354"/>
      <c r="C125" s="692" t="s">
        <v>475</v>
      </c>
      <c r="D125" s="692"/>
      <c r="E125" s="692"/>
      <c r="F125" s="357" t="s">
        <v>596</v>
      </c>
      <c r="G125" s="365">
        <v>0</v>
      </c>
      <c r="H125" s="357"/>
      <c r="I125" s="365">
        <v>0</v>
      </c>
      <c r="J125" s="358"/>
      <c r="K125" s="357"/>
      <c r="L125" s="358"/>
      <c r="M125" s="357"/>
      <c r="N125" s="360"/>
    </row>
    <row r="126" spans="1:14" x14ac:dyDescent="0.25">
      <c r="A126" s="355"/>
      <c r="B126" s="354"/>
      <c r="C126" s="692" t="s">
        <v>476</v>
      </c>
      <c r="D126" s="692"/>
      <c r="E126" s="692"/>
      <c r="F126" s="357" t="s">
        <v>596</v>
      </c>
      <c r="G126" s="365">
        <v>0</v>
      </c>
      <c r="H126" s="357"/>
      <c r="I126" s="365">
        <v>0</v>
      </c>
      <c r="J126" s="358"/>
      <c r="K126" s="357"/>
      <c r="L126" s="358"/>
      <c r="M126" s="357"/>
      <c r="N126" s="360"/>
    </row>
    <row r="127" spans="1:14" x14ac:dyDescent="0.25">
      <c r="A127" s="366"/>
      <c r="B127" s="367"/>
      <c r="C127" s="694" t="s">
        <v>465</v>
      </c>
      <c r="D127" s="694"/>
      <c r="E127" s="694"/>
      <c r="F127" s="349"/>
      <c r="G127" s="349"/>
      <c r="H127" s="349"/>
      <c r="I127" s="349"/>
      <c r="J127" s="351"/>
      <c r="K127" s="349"/>
      <c r="L127" s="351">
        <v>0</v>
      </c>
      <c r="M127" s="362"/>
      <c r="N127" s="352">
        <v>0</v>
      </c>
    </row>
    <row r="128" spans="1:14" ht="22.5" x14ac:dyDescent="0.25">
      <c r="A128" s="347">
        <v>9</v>
      </c>
      <c r="B128" s="348" t="s">
        <v>621</v>
      </c>
      <c r="C128" s="694" t="s">
        <v>622</v>
      </c>
      <c r="D128" s="694"/>
      <c r="E128" s="694"/>
      <c r="F128" s="349" t="s">
        <v>614</v>
      </c>
      <c r="G128" s="349"/>
      <c r="H128" s="349"/>
      <c r="I128" s="374">
        <v>1.6920000000000001E-2</v>
      </c>
      <c r="J128" s="351"/>
      <c r="K128" s="349"/>
      <c r="L128" s="351"/>
      <c r="M128" s="349"/>
      <c r="N128" s="352"/>
    </row>
    <row r="129" spans="1:14" x14ac:dyDescent="0.25">
      <c r="A129" s="371"/>
      <c r="B129" s="322"/>
      <c r="C129" s="692" t="s">
        <v>768</v>
      </c>
      <c r="D129" s="692"/>
      <c r="E129" s="692"/>
      <c r="F129" s="692"/>
      <c r="G129" s="692"/>
      <c r="H129" s="692"/>
      <c r="I129" s="692"/>
      <c r="J129" s="692"/>
      <c r="K129" s="692"/>
      <c r="L129" s="692"/>
      <c r="M129" s="692"/>
      <c r="N129" s="695"/>
    </row>
    <row r="130" spans="1:14" x14ac:dyDescent="0.25">
      <c r="A130" s="355"/>
      <c r="B130" s="354"/>
      <c r="C130" s="696" t="s">
        <v>463</v>
      </c>
      <c r="D130" s="696"/>
      <c r="E130" s="696"/>
      <c r="F130" s="362"/>
      <c r="G130" s="362"/>
      <c r="H130" s="362"/>
      <c r="I130" s="362"/>
      <c r="J130" s="363">
        <v>25.68</v>
      </c>
      <c r="K130" s="362"/>
      <c r="L130" s="363"/>
      <c r="M130" s="362"/>
      <c r="N130" s="364"/>
    </row>
    <row r="131" spans="1:14" x14ac:dyDescent="0.25">
      <c r="A131" s="355"/>
      <c r="B131" s="354"/>
      <c r="C131" s="692" t="s">
        <v>464</v>
      </c>
      <c r="D131" s="692"/>
      <c r="E131" s="692"/>
      <c r="F131" s="357"/>
      <c r="G131" s="357"/>
      <c r="H131" s="357"/>
      <c r="I131" s="357"/>
      <c r="J131" s="358"/>
      <c r="K131" s="357"/>
      <c r="L131" s="358"/>
      <c r="M131" s="357"/>
      <c r="N131" s="360"/>
    </row>
    <row r="132" spans="1:14" x14ac:dyDescent="0.25">
      <c r="A132" s="355"/>
      <c r="B132" s="354"/>
      <c r="C132" s="692" t="s">
        <v>475</v>
      </c>
      <c r="D132" s="692"/>
      <c r="E132" s="692"/>
      <c r="F132" s="357" t="s">
        <v>596</v>
      </c>
      <c r="G132" s="365">
        <v>0</v>
      </c>
      <c r="H132" s="357"/>
      <c r="I132" s="365">
        <v>0</v>
      </c>
      <c r="J132" s="358"/>
      <c r="K132" s="357"/>
      <c r="L132" s="358"/>
      <c r="M132" s="357"/>
      <c r="N132" s="360"/>
    </row>
    <row r="133" spans="1:14" x14ac:dyDescent="0.25">
      <c r="A133" s="355"/>
      <c r="B133" s="354"/>
      <c r="C133" s="692" t="s">
        <v>476</v>
      </c>
      <c r="D133" s="692"/>
      <c r="E133" s="692"/>
      <c r="F133" s="357" t="s">
        <v>596</v>
      </c>
      <c r="G133" s="365">
        <v>0</v>
      </c>
      <c r="H133" s="357"/>
      <c r="I133" s="365">
        <v>0</v>
      </c>
      <c r="J133" s="358"/>
      <c r="K133" s="357"/>
      <c r="L133" s="358"/>
      <c r="M133" s="357"/>
      <c r="N133" s="360"/>
    </row>
    <row r="134" spans="1:14" x14ac:dyDescent="0.25">
      <c r="A134" s="366"/>
      <c r="B134" s="367"/>
      <c r="C134" s="694" t="s">
        <v>465</v>
      </c>
      <c r="D134" s="694"/>
      <c r="E134" s="694"/>
      <c r="F134" s="349"/>
      <c r="G134" s="349"/>
      <c r="H134" s="349"/>
      <c r="I134" s="349"/>
      <c r="J134" s="351"/>
      <c r="K134" s="349"/>
      <c r="L134" s="351">
        <v>0</v>
      </c>
      <c r="M134" s="362"/>
      <c r="N134" s="352">
        <v>0</v>
      </c>
    </row>
    <row r="135" spans="1:14" ht="22.5" x14ac:dyDescent="0.25">
      <c r="A135" s="347">
        <v>10</v>
      </c>
      <c r="B135" s="348" t="s">
        <v>623</v>
      </c>
      <c r="C135" s="694" t="s">
        <v>624</v>
      </c>
      <c r="D135" s="694"/>
      <c r="E135" s="694"/>
      <c r="F135" s="349" t="s">
        <v>614</v>
      </c>
      <c r="G135" s="349"/>
      <c r="H135" s="349"/>
      <c r="I135" s="374">
        <v>1.14192</v>
      </c>
      <c r="J135" s="351">
        <v>37.08</v>
      </c>
      <c r="K135" s="370">
        <v>1.38</v>
      </c>
      <c r="L135" s="351">
        <v>58.43</v>
      </c>
      <c r="M135" s="370">
        <v>8.7799999999999994</v>
      </c>
      <c r="N135" s="352">
        <v>513</v>
      </c>
    </row>
    <row r="136" spans="1:14" x14ac:dyDescent="0.25">
      <c r="A136" s="371"/>
      <c r="B136" s="322"/>
      <c r="C136" s="692" t="s">
        <v>769</v>
      </c>
      <c r="D136" s="692"/>
      <c r="E136" s="692"/>
      <c r="F136" s="692"/>
      <c r="G136" s="692"/>
      <c r="H136" s="692"/>
      <c r="I136" s="692"/>
      <c r="J136" s="692"/>
      <c r="K136" s="692"/>
      <c r="L136" s="692"/>
      <c r="M136" s="692"/>
      <c r="N136" s="695"/>
    </row>
    <row r="137" spans="1:14" ht="56.25" x14ac:dyDescent="0.25">
      <c r="A137" s="353"/>
      <c r="B137" s="354" t="s">
        <v>592</v>
      </c>
      <c r="C137" s="692" t="s">
        <v>459</v>
      </c>
      <c r="D137" s="692"/>
      <c r="E137" s="692"/>
      <c r="F137" s="692"/>
      <c r="G137" s="692"/>
      <c r="H137" s="692"/>
      <c r="I137" s="692"/>
      <c r="J137" s="692"/>
      <c r="K137" s="692"/>
      <c r="L137" s="692"/>
      <c r="M137" s="692"/>
      <c r="N137" s="695"/>
    </row>
    <row r="138" spans="1:14" ht="56.25" x14ac:dyDescent="0.25">
      <c r="A138" s="353"/>
      <c r="B138" s="354" t="s">
        <v>593</v>
      </c>
      <c r="C138" s="692" t="s">
        <v>460</v>
      </c>
      <c r="D138" s="692"/>
      <c r="E138" s="692"/>
      <c r="F138" s="692"/>
      <c r="G138" s="692"/>
      <c r="H138" s="692"/>
      <c r="I138" s="692"/>
      <c r="J138" s="692"/>
      <c r="K138" s="692"/>
      <c r="L138" s="692"/>
      <c r="M138" s="692"/>
      <c r="N138" s="695"/>
    </row>
    <row r="139" spans="1:14" ht="22.5" x14ac:dyDescent="0.25">
      <c r="A139" s="347">
        <v>11</v>
      </c>
      <c r="B139" s="348" t="s">
        <v>626</v>
      </c>
      <c r="C139" s="694" t="s">
        <v>627</v>
      </c>
      <c r="D139" s="694"/>
      <c r="E139" s="694"/>
      <c r="F139" s="349" t="s">
        <v>628</v>
      </c>
      <c r="G139" s="349"/>
      <c r="H139" s="349"/>
      <c r="I139" s="370">
        <v>0.06</v>
      </c>
      <c r="J139" s="351"/>
      <c r="K139" s="349"/>
      <c r="L139" s="351"/>
      <c r="M139" s="349"/>
      <c r="N139" s="352"/>
    </row>
    <row r="140" spans="1:14" x14ac:dyDescent="0.25">
      <c r="A140" s="371"/>
      <c r="B140" s="322"/>
      <c r="C140" s="692" t="s">
        <v>629</v>
      </c>
      <c r="D140" s="692"/>
      <c r="E140" s="692"/>
      <c r="F140" s="692"/>
      <c r="G140" s="692"/>
      <c r="H140" s="692"/>
      <c r="I140" s="692"/>
      <c r="J140" s="692"/>
      <c r="K140" s="692"/>
      <c r="L140" s="692"/>
      <c r="M140" s="692"/>
      <c r="N140" s="695"/>
    </row>
    <row r="141" spans="1:14" ht="56.25" x14ac:dyDescent="0.25">
      <c r="A141" s="353"/>
      <c r="B141" s="354" t="s">
        <v>592</v>
      </c>
      <c r="C141" s="692" t="s">
        <v>459</v>
      </c>
      <c r="D141" s="692"/>
      <c r="E141" s="692"/>
      <c r="F141" s="692"/>
      <c r="G141" s="692"/>
      <c r="H141" s="692"/>
      <c r="I141" s="692"/>
      <c r="J141" s="692"/>
      <c r="K141" s="692"/>
      <c r="L141" s="692"/>
      <c r="M141" s="692"/>
      <c r="N141" s="695"/>
    </row>
    <row r="142" spans="1:14" ht="56.25" x14ac:dyDescent="0.25">
      <c r="A142" s="353"/>
      <c r="B142" s="354" t="s">
        <v>593</v>
      </c>
      <c r="C142" s="692" t="s">
        <v>460</v>
      </c>
      <c r="D142" s="692"/>
      <c r="E142" s="692"/>
      <c r="F142" s="692"/>
      <c r="G142" s="692"/>
      <c r="H142" s="692"/>
      <c r="I142" s="692"/>
      <c r="J142" s="692"/>
      <c r="K142" s="692"/>
      <c r="L142" s="692"/>
      <c r="M142" s="692"/>
      <c r="N142" s="695"/>
    </row>
    <row r="143" spans="1:14" x14ac:dyDescent="0.25">
      <c r="A143" s="355"/>
      <c r="B143" s="356">
        <v>1</v>
      </c>
      <c r="C143" s="692" t="s">
        <v>461</v>
      </c>
      <c r="D143" s="692"/>
      <c r="E143" s="692"/>
      <c r="F143" s="357"/>
      <c r="G143" s="357"/>
      <c r="H143" s="357"/>
      <c r="I143" s="357"/>
      <c r="J143" s="358">
        <v>183.86</v>
      </c>
      <c r="K143" s="359">
        <v>1.38</v>
      </c>
      <c r="L143" s="358">
        <v>15.22</v>
      </c>
      <c r="M143" s="359">
        <v>20.34</v>
      </c>
      <c r="N143" s="360">
        <v>310</v>
      </c>
    </row>
    <row r="144" spans="1:14" x14ac:dyDescent="0.25">
      <c r="A144" s="355"/>
      <c r="B144" s="356">
        <v>4</v>
      </c>
      <c r="C144" s="692" t="s">
        <v>468</v>
      </c>
      <c r="D144" s="692"/>
      <c r="E144" s="692"/>
      <c r="F144" s="357"/>
      <c r="G144" s="357"/>
      <c r="H144" s="357"/>
      <c r="I144" s="357"/>
      <c r="J144" s="358">
        <v>3.68</v>
      </c>
      <c r="K144" s="357"/>
      <c r="L144" s="358">
        <v>0.22</v>
      </c>
      <c r="M144" s="359">
        <v>6.14</v>
      </c>
      <c r="N144" s="360">
        <v>1</v>
      </c>
    </row>
    <row r="145" spans="1:14" x14ac:dyDescent="0.25">
      <c r="A145" s="355"/>
      <c r="B145" s="354"/>
      <c r="C145" s="692" t="s">
        <v>462</v>
      </c>
      <c r="D145" s="692"/>
      <c r="E145" s="692"/>
      <c r="F145" s="357" t="s">
        <v>594</v>
      </c>
      <c r="G145" s="359">
        <v>15.12</v>
      </c>
      <c r="H145" s="359">
        <v>1.38</v>
      </c>
      <c r="I145" s="372">
        <v>1.2519359999999999</v>
      </c>
      <c r="J145" s="358"/>
      <c r="K145" s="357"/>
      <c r="L145" s="358"/>
      <c r="M145" s="357"/>
      <c r="N145" s="360"/>
    </row>
    <row r="146" spans="1:14" x14ac:dyDescent="0.25">
      <c r="A146" s="355"/>
      <c r="B146" s="354"/>
      <c r="C146" s="696" t="s">
        <v>463</v>
      </c>
      <c r="D146" s="696"/>
      <c r="E146" s="696"/>
      <c r="F146" s="362"/>
      <c r="G146" s="362"/>
      <c r="H146" s="362"/>
      <c r="I146" s="362"/>
      <c r="J146" s="363">
        <v>187.54</v>
      </c>
      <c r="K146" s="362"/>
      <c r="L146" s="363">
        <v>15.44</v>
      </c>
      <c r="M146" s="362"/>
      <c r="N146" s="364"/>
    </row>
    <row r="147" spans="1:14" x14ac:dyDescent="0.25">
      <c r="A147" s="355"/>
      <c r="B147" s="354"/>
      <c r="C147" s="692" t="s">
        <v>464</v>
      </c>
      <c r="D147" s="692"/>
      <c r="E147" s="692"/>
      <c r="F147" s="357"/>
      <c r="G147" s="357"/>
      <c r="H147" s="357"/>
      <c r="I147" s="357"/>
      <c r="J147" s="358"/>
      <c r="K147" s="357"/>
      <c r="L147" s="358">
        <v>15.22</v>
      </c>
      <c r="M147" s="357"/>
      <c r="N147" s="360">
        <v>310</v>
      </c>
    </row>
    <row r="148" spans="1:14" ht="78.75" x14ac:dyDescent="0.25">
      <c r="A148" s="355"/>
      <c r="B148" s="354" t="s">
        <v>630</v>
      </c>
      <c r="C148" s="692" t="s">
        <v>473</v>
      </c>
      <c r="D148" s="692"/>
      <c r="E148" s="692"/>
      <c r="F148" s="357" t="s">
        <v>596</v>
      </c>
      <c r="G148" s="365">
        <v>97</v>
      </c>
      <c r="H148" s="357"/>
      <c r="I148" s="365">
        <v>97</v>
      </c>
      <c r="J148" s="358"/>
      <c r="K148" s="357"/>
      <c r="L148" s="358">
        <v>14.76</v>
      </c>
      <c r="M148" s="357"/>
      <c r="N148" s="360">
        <v>301</v>
      </c>
    </row>
    <row r="149" spans="1:14" ht="78.75" x14ac:dyDescent="0.25">
      <c r="A149" s="355"/>
      <c r="B149" s="354" t="s">
        <v>631</v>
      </c>
      <c r="C149" s="692" t="s">
        <v>474</v>
      </c>
      <c r="D149" s="692"/>
      <c r="E149" s="692"/>
      <c r="F149" s="357" t="s">
        <v>596</v>
      </c>
      <c r="G149" s="365">
        <v>51</v>
      </c>
      <c r="H149" s="357"/>
      <c r="I149" s="365">
        <v>51</v>
      </c>
      <c r="J149" s="358"/>
      <c r="K149" s="357"/>
      <c r="L149" s="358">
        <v>7.76</v>
      </c>
      <c r="M149" s="357"/>
      <c r="N149" s="360">
        <v>158</v>
      </c>
    </row>
    <row r="150" spans="1:14" x14ac:dyDescent="0.25">
      <c r="A150" s="366"/>
      <c r="B150" s="367"/>
      <c r="C150" s="694" t="s">
        <v>465</v>
      </c>
      <c r="D150" s="694"/>
      <c r="E150" s="694"/>
      <c r="F150" s="349"/>
      <c r="G150" s="349"/>
      <c r="H150" s="349"/>
      <c r="I150" s="349"/>
      <c r="J150" s="351"/>
      <c r="K150" s="349"/>
      <c r="L150" s="351">
        <v>37.96</v>
      </c>
      <c r="M150" s="362"/>
      <c r="N150" s="352">
        <v>770</v>
      </c>
    </row>
    <row r="151" spans="1:14" ht="22.5" x14ac:dyDescent="0.25">
      <c r="A151" s="347">
        <v>12</v>
      </c>
      <c r="B151" s="348" t="s">
        <v>632</v>
      </c>
      <c r="C151" s="694" t="s">
        <v>477</v>
      </c>
      <c r="D151" s="694"/>
      <c r="E151" s="694"/>
      <c r="F151" s="349" t="s">
        <v>633</v>
      </c>
      <c r="G151" s="349"/>
      <c r="H151" s="349"/>
      <c r="I151" s="350">
        <v>1</v>
      </c>
      <c r="J151" s="351"/>
      <c r="K151" s="349"/>
      <c r="L151" s="351"/>
      <c r="M151" s="349"/>
      <c r="N151" s="352"/>
    </row>
    <row r="152" spans="1:14" ht="56.25" x14ac:dyDescent="0.25">
      <c r="A152" s="353"/>
      <c r="B152" s="354" t="s">
        <v>592</v>
      </c>
      <c r="C152" s="692" t="s">
        <v>459</v>
      </c>
      <c r="D152" s="692"/>
      <c r="E152" s="692"/>
      <c r="F152" s="692"/>
      <c r="G152" s="692"/>
      <c r="H152" s="692"/>
      <c r="I152" s="692"/>
      <c r="J152" s="692"/>
      <c r="K152" s="692"/>
      <c r="L152" s="692"/>
      <c r="M152" s="692"/>
      <c r="N152" s="695"/>
    </row>
    <row r="153" spans="1:14" ht="56.25" x14ac:dyDescent="0.25">
      <c r="A153" s="353"/>
      <c r="B153" s="354" t="s">
        <v>593</v>
      </c>
      <c r="C153" s="692" t="s">
        <v>460</v>
      </c>
      <c r="D153" s="692"/>
      <c r="E153" s="692"/>
      <c r="F153" s="692"/>
      <c r="G153" s="692"/>
      <c r="H153" s="692"/>
      <c r="I153" s="692"/>
      <c r="J153" s="692"/>
      <c r="K153" s="692"/>
      <c r="L153" s="692"/>
      <c r="M153" s="692"/>
      <c r="N153" s="695"/>
    </row>
    <row r="154" spans="1:14" x14ac:dyDescent="0.25">
      <c r="A154" s="355"/>
      <c r="B154" s="356">
        <v>1</v>
      </c>
      <c r="C154" s="692" t="s">
        <v>461</v>
      </c>
      <c r="D154" s="692"/>
      <c r="E154" s="692"/>
      <c r="F154" s="357"/>
      <c r="G154" s="357"/>
      <c r="H154" s="357"/>
      <c r="I154" s="357"/>
      <c r="J154" s="358">
        <v>102.9</v>
      </c>
      <c r="K154" s="359">
        <v>1.38</v>
      </c>
      <c r="L154" s="358">
        <v>142</v>
      </c>
      <c r="M154" s="359">
        <v>20.34</v>
      </c>
      <c r="N154" s="360">
        <v>2888</v>
      </c>
    </row>
    <row r="155" spans="1:14" x14ac:dyDescent="0.25">
      <c r="A155" s="355"/>
      <c r="B155" s="356">
        <v>2</v>
      </c>
      <c r="C155" s="692" t="s">
        <v>466</v>
      </c>
      <c r="D155" s="692"/>
      <c r="E155" s="692"/>
      <c r="F155" s="357"/>
      <c r="G155" s="357"/>
      <c r="H155" s="357"/>
      <c r="I155" s="357"/>
      <c r="J155" s="358">
        <v>111.87</v>
      </c>
      <c r="K155" s="359">
        <v>1.38</v>
      </c>
      <c r="L155" s="358">
        <v>154.38</v>
      </c>
      <c r="M155" s="359">
        <v>8.7799999999999994</v>
      </c>
      <c r="N155" s="360">
        <v>1355</v>
      </c>
    </row>
    <row r="156" spans="1:14" x14ac:dyDescent="0.25">
      <c r="A156" s="355"/>
      <c r="B156" s="356">
        <v>3</v>
      </c>
      <c r="C156" s="692" t="s">
        <v>467</v>
      </c>
      <c r="D156" s="692"/>
      <c r="E156" s="692"/>
      <c r="F156" s="357"/>
      <c r="G156" s="357"/>
      <c r="H156" s="357"/>
      <c r="I156" s="357"/>
      <c r="J156" s="358">
        <v>10.78</v>
      </c>
      <c r="K156" s="359">
        <v>1.38</v>
      </c>
      <c r="L156" s="358">
        <v>14.88</v>
      </c>
      <c r="M156" s="359">
        <v>20.34</v>
      </c>
      <c r="N156" s="360">
        <v>303</v>
      </c>
    </row>
    <row r="157" spans="1:14" x14ac:dyDescent="0.25">
      <c r="A157" s="355"/>
      <c r="B157" s="356">
        <v>4</v>
      </c>
      <c r="C157" s="692" t="s">
        <v>468</v>
      </c>
      <c r="D157" s="692"/>
      <c r="E157" s="692"/>
      <c r="F157" s="357"/>
      <c r="G157" s="357"/>
      <c r="H157" s="357"/>
      <c r="I157" s="357"/>
      <c r="J157" s="358">
        <v>2.75</v>
      </c>
      <c r="K157" s="357"/>
      <c r="L157" s="358">
        <v>2.75</v>
      </c>
      <c r="M157" s="359">
        <v>6.14</v>
      </c>
      <c r="N157" s="360">
        <v>17</v>
      </c>
    </row>
    <row r="158" spans="1:14" x14ac:dyDescent="0.25">
      <c r="A158" s="355"/>
      <c r="B158" s="354"/>
      <c r="C158" s="692" t="s">
        <v>462</v>
      </c>
      <c r="D158" s="692"/>
      <c r="E158" s="692"/>
      <c r="F158" s="357" t="s">
        <v>594</v>
      </c>
      <c r="G158" s="359">
        <v>8.09</v>
      </c>
      <c r="H158" s="359">
        <v>1.38</v>
      </c>
      <c r="I158" s="361">
        <v>11.164199999999999</v>
      </c>
      <c r="J158" s="358"/>
      <c r="K158" s="357"/>
      <c r="L158" s="358"/>
      <c r="M158" s="357"/>
      <c r="N158" s="360"/>
    </row>
    <row r="159" spans="1:14" x14ac:dyDescent="0.25">
      <c r="A159" s="355"/>
      <c r="B159" s="354"/>
      <c r="C159" s="692" t="s">
        <v>469</v>
      </c>
      <c r="D159" s="692"/>
      <c r="E159" s="692"/>
      <c r="F159" s="357" t="s">
        <v>594</v>
      </c>
      <c r="G159" s="359">
        <v>0.66</v>
      </c>
      <c r="H159" s="359">
        <v>1.38</v>
      </c>
      <c r="I159" s="361">
        <v>0.91080000000000005</v>
      </c>
      <c r="J159" s="358"/>
      <c r="K159" s="357"/>
      <c r="L159" s="358"/>
      <c r="M159" s="357"/>
      <c r="N159" s="360"/>
    </row>
    <row r="160" spans="1:14" x14ac:dyDescent="0.25">
      <c r="A160" s="355"/>
      <c r="B160" s="354"/>
      <c r="C160" s="696" t="s">
        <v>463</v>
      </c>
      <c r="D160" s="696"/>
      <c r="E160" s="696"/>
      <c r="F160" s="362"/>
      <c r="G160" s="362"/>
      <c r="H160" s="362"/>
      <c r="I160" s="362"/>
      <c r="J160" s="363">
        <v>217.52</v>
      </c>
      <c r="K160" s="362"/>
      <c r="L160" s="363">
        <v>299.13</v>
      </c>
      <c r="M160" s="362"/>
      <c r="N160" s="364"/>
    </row>
    <row r="161" spans="1:14" x14ac:dyDescent="0.25">
      <c r="A161" s="355"/>
      <c r="B161" s="354"/>
      <c r="C161" s="692" t="s">
        <v>464</v>
      </c>
      <c r="D161" s="692"/>
      <c r="E161" s="692"/>
      <c r="F161" s="357"/>
      <c r="G161" s="357"/>
      <c r="H161" s="357"/>
      <c r="I161" s="357"/>
      <c r="J161" s="358"/>
      <c r="K161" s="357"/>
      <c r="L161" s="358">
        <v>156.88</v>
      </c>
      <c r="M161" s="357"/>
      <c r="N161" s="360">
        <v>3191</v>
      </c>
    </row>
    <row r="162" spans="1:14" ht="67.5" x14ac:dyDescent="0.25">
      <c r="A162" s="355"/>
      <c r="B162" s="354" t="s">
        <v>595</v>
      </c>
      <c r="C162" s="692" t="s">
        <v>471</v>
      </c>
      <c r="D162" s="692"/>
      <c r="E162" s="692"/>
      <c r="F162" s="357" t="s">
        <v>596</v>
      </c>
      <c r="G162" s="365">
        <v>103</v>
      </c>
      <c r="H162" s="357"/>
      <c r="I162" s="365">
        <v>103</v>
      </c>
      <c r="J162" s="358"/>
      <c r="K162" s="357"/>
      <c r="L162" s="358">
        <v>161.59</v>
      </c>
      <c r="M162" s="357"/>
      <c r="N162" s="360">
        <v>3287</v>
      </c>
    </row>
    <row r="163" spans="1:14" ht="67.5" x14ac:dyDescent="0.25">
      <c r="A163" s="355"/>
      <c r="B163" s="354" t="s">
        <v>597</v>
      </c>
      <c r="C163" s="692" t="s">
        <v>472</v>
      </c>
      <c r="D163" s="692"/>
      <c r="E163" s="692"/>
      <c r="F163" s="357" t="s">
        <v>596</v>
      </c>
      <c r="G163" s="365">
        <v>60</v>
      </c>
      <c r="H163" s="357"/>
      <c r="I163" s="365">
        <v>60</v>
      </c>
      <c r="J163" s="358"/>
      <c r="K163" s="357"/>
      <c r="L163" s="358">
        <v>94.13</v>
      </c>
      <c r="M163" s="357"/>
      <c r="N163" s="360">
        <v>1915</v>
      </c>
    </row>
    <row r="164" spans="1:14" x14ac:dyDescent="0.25">
      <c r="A164" s="366"/>
      <c r="B164" s="367"/>
      <c r="C164" s="694" t="s">
        <v>465</v>
      </c>
      <c r="D164" s="694"/>
      <c r="E164" s="694"/>
      <c r="F164" s="349"/>
      <c r="G164" s="349"/>
      <c r="H164" s="349"/>
      <c r="I164" s="349"/>
      <c r="J164" s="351"/>
      <c r="K164" s="349"/>
      <c r="L164" s="351">
        <v>554.85</v>
      </c>
      <c r="M164" s="362"/>
      <c r="N164" s="352">
        <v>9462</v>
      </c>
    </row>
    <row r="165" spans="1:14" x14ac:dyDescent="0.25">
      <c r="A165" s="700" t="s">
        <v>483</v>
      </c>
      <c r="B165" s="701"/>
      <c r="C165" s="701"/>
      <c r="D165" s="701"/>
      <c r="E165" s="701"/>
      <c r="F165" s="701"/>
      <c r="G165" s="701"/>
      <c r="H165" s="701"/>
      <c r="I165" s="701"/>
      <c r="J165" s="701"/>
      <c r="K165" s="701"/>
      <c r="L165" s="701"/>
      <c r="M165" s="701"/>
      <c r="N165" s="702"/>
    </row>
    <row r="166" spans="1:14" ht="22.5" x14ac:dyDescent="0.25">
      <c r="A166" s="347">
        <v>13</v>
      </c>
      <c r="B166" s="348" t="s">
        <v>637</v>
      </c>
      <c r="C166" s="694" t="s">
        <v>478</v>
      </c>
      <c r="D166" s="694"/>
      <c r="E166" s="694"/>
      <c r="F166" s="349" t="s">
        <v>638</v>
      </c>
      <c r="G166" s="349"/>
      <c r="H166" s="349"/>
      <c r="I166" s="373">
        <v>6.3E-2</v>
      </c>
      <c r="J166" s="351"/>
      <c r="K166" s="349"/>
      <c r="L166" s="351"/>
      <c r="M166" s="349"/>
      <c r="N166" s="352"/>
    </row>
    <row r="167" spans="1:14" x14ac:dyDescent="0.25">
      <c r="A167" s="371"/>
      <c r="B167" s="322"/>
      <c r="C167" s="692" t="s">
        <v>639</v>
      </c>
      <c r="D167" s="692"/>
      <c r="E167" s="692"/>
      <c r="F167" s="692"/>
      <c r="G167" s="692"/>
      <c r="H167" s="692"/>
      <c r="I167" s="692"/>
      <c r="J167" s="692"/>
      <c r="K167" s="692"/>
      <c r="L167" s="692"/>
      <c r="M167" s="692"/>
      <c r="N167" s="695"/>
    </row>
    <row r="168" spans="1:14" ht="56.25" x14ac:dyDescent="0.25">
      <c r="A168" s="353"/>
      <c r="B168" s="354" t="s">
        <v>592</v>
      </c>
      <c r="C168" s="692" t="s">
        <v>459</v>
      </c>
      <c r="D168" s="692"/>
      <c r="E168" s="692"/>
      <c r="F168" s="692"/>
      <c r="G168" s="692"/>
      <c r="H168" s="692"/>
      <c r="I168" s="692"/>
      <c r="J168" s="692"/>
      <c r="K168" s="692"/>
      <c r="L168" s="692"/>
      <c r="M168" s="692"/>
      <c r="N168" s="695"/>
    </row>
    <row r="169" spans="1:14" ht="56.25" x14ac:dyDescent="0.25">
      <c r="A169" s="353"/>
      <c r="B169" s="354" t="s">
        <v>593</v>
      </c>
      <c r="C169" s="692" t="s">
        <v>460</v>
      </c>
      <c r="D169" s="692"/>
      <c r="E169" s="692"/>
      <c r="F169" s="692"/>
      <c r="G169" s="692"/>
      <c r="H169" s="692"/>
      <c r="I169" s="692"/>
      <c r="J169" s="692"/>
      <c r="K169" s="692"/>
      <c r="L169" s="692"/>
      <c r="M169" s="692"/>
      <c r="N169" s="695"/>
    </row>
    <row r="170" spans="1:14" x14ac:dyDescent="0.25">
      <c r="A170" s="355"/>
      <c r="B170" s="356">
        <v>1</v>
      </c>
      <c r="C170" s="692" t="s">
        <v>461</v>
      </c>
      <c r="D170" s="692"/>
      <c r="E170" s="692"/>
      <c r="F170" s="357"/>
      <c r="G170" s="357"/>
      <c r="H170" s="357"/>
      <c r="I170" s="357"/>
      <c r="J170" s="358">
        <v>1518.44</v>
      </c>
      <c r="K170" s="359">
        <v>1.38</v>
      </c>
      <c r="L170" s="358">
        <v>132.01</v>
      </c>
      <c r="M170" s="359">
        <v>20.34</v>
      </c>
      <c r="N170" s="360">
        <v>2685</v>
      </c>
    </row>
    <row r="171" spans="1:14" x14ac:dyDescent="0.25">
      <c r="A171" s="355"/>
      <c r="B171" s="354"/>
      <c r="C171" s="692" t="s">
        <v>462</v>
      </c>
      <c r="D171" s="692"/>
      <c r="E171" s="692"/>
      <c r="F171" s="357" t="s">
        <v>594</v>
      </c>
      <c r="G171" s="365">
        <v>154</v>
      </c>
      <c r="H171" s="359">
        <v>1.38</v>
      </c>
      <c r="I171" s="375">
        <v>13.38876</v>
      </c>
      <c r="J171" s="358"/>
      <c r="K171" s="357"/>
      <c r="L171" s="358"/>
      <c r="M171" s="357"/>
      <c r="N171" s="360"/>
    </row>
    <row r="172" spans="1:14" x14ac:dyDescent="0.25">
      <c r="A172" s="355"/>
      <c r="B172" s="354"/>
      <c r="C172" s="696" t="s">
        <v>463</v>
      </c>
      <c r="D172" s="696"/>
      <c r="E172" s="696"/>
      <c r="F172" s="362"/>
      <c r="G172" s="362"/>
      <c r="H172" s="362"/>
      <c r="I172" s="362"/>
      <c r="J172" s="363">
        <v>1518.44</v>
      </c>
      <c r="K172" s="362"/>
      <c r="L172" s="363">
        <v>132.01</v>
      </c>
      <c r="M172" s="362"/>
      <c r="N172" s="364"/>
    </row>
    <row r="173" spans="1:14" x14ac:dyDescent="0.25">
      <c r="A173" s="355"/>
      <c r="B173" s="354"/>
      <c r="C173" s="692" t="s">
        <v>464</v>
      </c>
      <c r="D173" s="692"/>
      <c r="E173" s="692"/>
      <c r="F173" s="357"/>
      <c r="G173" s="357"/>
      <c r="H173" s="357"/>
      <c r="I173" s="357"/>
      <c r="J173" s="358"/>
      <c r="K173" s="357"/>
      <c r="L173" s="358">
        <v>132.01</v>
      </c>
      <c r="M173" s="357"/>
      <c r="N173" s="360">
        <v>2685</v>
      </c>
    </row>
    <row r="174" spans="1:14" ht="67.5" x14ac:dyDescent="0.25">
      <c r="A174" s="355"/>
      <c r="B174" s="354" t="s">
        <v>640</v>
      </c>
      <c r="C174" s="692" t="s">
        <v>479</v>
      </c>
      <c r="D174" s="692"/>
      <c r="E174" s="692"/>
      <c r="F174" s="357" t="s">
        <v>596</v>
      </c>
      <c r="G174" s="365">
        <v>89</v>
      </c>
      <c r="H174" s="357"/>
      <c r="I174" s="365">
        <v>89</v>
      </c>
      <c r="J174" s="358"/>
      <c r="K174" s="357"/>
      <c r="L174" s="358">
        <v>117.49</v>
      </c>
      <c r="M174" s="357"/>
      <c r="N174" s="360">
        <v>2390</v>
      </c>
    </row>
    <row r="175" spans="1:14" ht="67.5" x14ac:dyDescent="0.25">
      <c r="A175" s="355"/>
      <c r="B175" s="354" t="s">
        <v>641</v>
      </c>
      <c r="C175" s="692" t="s">
        <v>480</v>
      </c>
      <c r="D175" s="692"/>
      <c r="E175" s="692"/>
      <c r="F175" s="357" t="s">
        <v>596</v>
      </c>
      <c r="G175" s="365">
        <v>40</v>
      </c>
      <c r="H175" s="357"/>
      <c r="I175" s="365">
        <v>40</v>
      </c>
      <c r="J175" s="358"/>
      <c r="K175" s="357"/>
      <c r="L175" s="358">
        <v>52.8</v>
      </c>
      <c r="M175" s="357"/>
      <c r="N175" s="360">
        <v>1074</v>
      </c>
    </row>
    <row r="176" spans="1:14" x14ac:dyDescent="0.25">
      <c r="A176" s="366"/>
      <c r="B176" s="367"/>
      <c r="C176" s="694" t="s">
        <v>465</v>
      </c>
      <c r="D176" s="694"/>
      <c r="E176" s="694"/>
      <c r="F176" s="349"/>
      <c r="G176" s="349"/>
      <c r="H176" s="349"/>
      <c r="I176" s="349"/>
      <c r="J176" s="351"/>
      <c r="K176" s="349"/>
      <c r="L176" s="351">
        <v>302.3</v>
      </c>
      <c r="M176" s="362"/>
      <c r="N176" s="352">
        <v>6149</v>
      </c>
    </row>
    <row r="177" spans="1:14" ht="33.75" x14ac:dyDescent="0.25">
      <c r="A177" s="347">
        <v>14</v>
      </c>
      <c r="B177" s="348" t="s">
        <v>610</v>
      </c>
      <c r="C177" s="694" t="s">
        <v>484</v>
      </c>
      <c r="D177" s="694"/>
      <c r="E177" s="694"/>
      <c r="F177" s="349" t="s">
        <v>611</v>
      </c>
      <c r="G177" s="349"/>
      <c r="H177" s="349"/>
      <c r="I177" s="350">
        <v>3</v>
      </c>
      <c r="J177" s="351"/>
      <c r="K177" s="349"/>
      <c r="L177" s="351"/>
      <c r="M177" s="349"/>
      <c r="N177" s="352"/>
    </row>
    <row r="178" spans="1:14" ht="56.25" x14ac:dyDescent="0.25">
      <c r="A178" s="353"/>
      <c r="B178" s="354" t="s">
        <v>592</v>
      </c>
      <c r="C178" s="692" t="s">
        <v>459</v>
      </c>
      <c r="D178" s="692"/>
      <c r="E178" s="692"/>
      <c r="F178" s="692"/>
      <c r="G178" s="692"/>
      <c r="H178" s="692"/>
      <c r="I178" s="692"/>
      <c r="J178" s="692"/>
      <c r="K178" s="692"/>
      <c r="L178" s="692"/>
      <c r="M178" s="692"/>
      <c r="N178" s="695"/>
    </row>
    <row r="179" spans="1:14" ht="56.25" x14ac:dyDescent="0.25">
      <c r="A179" s="353"/>
      <c r="B179" s="354" t="s">
        <v>593</v>
      </c>
      <c r="C179" s="692" t="s">
        <v>460</v>
      </c>
      <c r="D179" s="692"/>
      <c r="E179" s="692"/>
      <c r="F179" s="692"/>
      <c r="G179" s="692"/>
      <c r="H179" s="692"/>
      <c r="I179" s="692"/>
      <c r="J179" s="692"/>
      <c r="K179" s="692"/>
      <c r="L179" s="692"/>
      <c r="M179" s="692"/>
      <c r="N179" s="695"/>
    </row>
    <row r="180" spans="1:14" x14ac:dyDescent="0.25">
      <c r="A180" s="355"/>
      <c r="B180" s="356">
        <v>1</v>
      </c>
      <c r="C180" s="692" t="s">
        <v>461</v>
      </c>
      <c r="D180" s="692"/>
      <c r="E180" s="692"/>
      <c r="F180" s="357"/>
      <c r="G180" s="357"/>
      <c r="H180" s="357"/>
      <c r="I180" s="357"/>
      <c r="J180" s="358">
        <v>7.27</v>
      </c>
      <c r="K180" s="359">
        <v>1.38</v>
      </c>
      <c r="L180" s="358">
        <v>30.1</v>
      </c>
      <c r="M180" s="359">
        <v>20.34</v>
      </c>
      <c r="N180" s="360">
        <v>612</v>
      </c>
    </row>
    <row r="181" spans="1:14" x14ac:dyDescent="0.25">
      <c r="A181" s="355"/>
      <c r="B181" s="356">
        <v>2</v>
      </c>
      <c r="C181" s="692" t="s">
        <v>466</v>
      </c>
      <c r="D181" s="692"/>
      <c r="E181" s="692"/>
      <c r="F181" s="357"/>
      <c r="G181" s="357"/>
      <c r="H181" s="357"/>
      <c r="I181" s="357"/>
      <c r="J181" s="358">
        <v>2.62</v>
      </c>
      <c r="K181" s="359">
        <v>1.38</v>
      </c>
      <c r="L181" s="358">
        <v>10.85</v>
      </c>
      <c r="M181" s="359">
        <v>8.7799999999999994</v>
      </c>
      <c r="N181" s="360">
        <v>95</v>
      </c>
    </row>
    <row r="182" spans="1:14" x14ac:dyDescent="0.25">
      <c r="A182" s="355"/>
      <c r="B182" s="356">
        <v>4</v>
      </c>
      <c r="C182" s="692" t="s">
        <v>468</v>
      </c>
      <c r="D182" s="692"/>
      <c r="E182" s="692"/>
      <c r="F182" s="357"/>
      <c r="G182" s="357"/>
      <c r="H182" s="357"/>
      <c r="I182" s="357"/>
      <c r="J182" s="358">
        <v>36.69</v>
      </c>
      <c r="K182" s="357"/>
      <c r="L182" s="358">
        <v>1.08</v>
      </c>
      <c r="M182" s="359">
        <v>6.14</v>
      </c>
      <c r="N182" s="360">
        <v>7</v>
      </c>
    </row>
    <row r="183" spans="1:14" x14ac:dyDescent="0.25">
      <c r="A183" s="355"/>
      <c r="B183" s="354"/>
      <c r="C183" s="692" t="s">
        <v>462</v>
      </c>
      <c r="D183" s="692"/>
      <c r="E183" s="692"/>
      <c r="F183" s="357" t="s">
        <v>594</v>
      </c>
      <c r="G183" s="359">
        <v>0.68</v>
      </c>
      <c r="H183" s="359">
        <v>1.38</v>
      </c>
      <c r="I183" s="361">
        <v>2.8151999999999999</v>
      </c>
      <c r="J183" s="358"/>
      <c r="K183" s="357"/>
      <c r="L183" s="358"/>
      <c r="M183" s="357"/>
      <c r="N183" s="360"/>
    </row>
    <row r="184" spans="1:14" x14ac:dyDescent="0.25">
      <c r="A184" s="355"/>
      <c r="B184" s="354"/>
      <c r="C184" s="696" t="s">
        <v>463</v>
      </c>
      <c r="D184" s="696"/>
      <c r="E184" s="696"/>
      <c r="F184" s="362"/>
      <c r="G184" s="362"/>
      <c r="H184" s="362"/>
      <c r="I184" s="362"/>
      <c r="J184" s="363">
        <v>10.25</v>
      </c>
      <c r="K184" s="362"/>
      <c r="L184" s="363">
        <v>42.03</v>
      </c>
      <c r="M184" s="362"/>
      <c r="N184" s="364"/>
    </row>
    <row r="185" spans="1:14" x14ac:dyDescent="0.25">
      <c r="A185" s="355"/>
      <c r="B185" s="354"/>
      <c r="C185" s="692" t="s">
        <v>464</v>
      </c>
      <c r="D185" s="692"/>
      <c r="E185" s="692"/>
      <c r="F185" s="357"/>
      <c r="G185" s="357"/>
      <c r="H185" s="357"/>
      <c r="I185" s="357"/>
      <c r="J185" s="358"/>
      <c r="K185" s="357"/>
      <c r="L185" s="358">
        <v>30.1</v>
      </c>
      <c r="M185" s="357"/>
      <c r="N185" s="360">
        <v>612</v>
      </c>
    </row>
    <row r="186" spans="1:14" ht="67.5" x14ac:dyDescent="0.25">
      <c r="A186" s="355"/>
      <c r="B186" s="354" t="s">
        <v>595</v>
      </c>
      <c r="C186" s="692" t="s">
        <v>471</v>
      </c>
      <c r="D186" s="692"/>
      <c r="E186" s="692"/>
      <c r="F186" s="357" t="s">
        <v>596</v>
      </c>
      <c r="G186" s="365">
        <v>103</v>
      </c>
      <c r="H186" s="357"/>
      <c r="I186" s="365">
        <v>103</v>
      </c>
      <c r="J186" s="358"/>
      <c r="K186" s="357"/>
      <c r="L186" s="358">
        <v>31</v>
      </c>
      <c r="M186" s="357"/>
      <c r="N186" s="360">
        <v>630</v>
      </c>
    </row>
    <row r="187" spans="1:14" ht="67.5" x14ac:dyDescent="0.25">
      <c r="A187" s="355"/>
      <c r="B187" s="354" t="s">
        <v>597</v>
      </c>
      <c r="C187" s="692" t="s">
        <v>472</v>
      </c>
      <c r="D187" s="692"/>
      <c r="E187" s="692"/>
      <c r="F187" s="357" t="s">
        <v>596</v>
      </c>
      <c r="G187" s="365">
        <v>60</v>
      </c>
      <c r="H187" s="357"/>
      <c r="I187" s="365">
        <v>60</v>
      </c>
      <c r="J187" s="358"/>
      <c r="K187" s="357"/>
      <c r="L187" s="358">
        <v>18.059999999999999</v>
      </c>
      <c r="M187" s="357"/>
      <c r="N187" s="360">
        <v>367</v>
      </c>
    </row>
    <row r="188" spans="1:14" x14ac:dyDescent="0.25">
      <c r="A188" s="366"/>
      <c r="B188" s="367"/>
      <c r="C188" s="694" t="s">
        <v>465</v>
      </c>
      <c r="D188" s="694"/>
      <c r="E188" s="694"/>
      <c r="F188" s="349"/>
      <c r="G188" s="349"/>
      <c r="H188" s="349"/>
      <c r="I188" s="349"/>
      <c r="J188" s="351"/>
      <c r="K188" s="349"/>
      <c r="L188" s="351">
        <v>91.09</v>
      </c>
      <c r="M188" s="362"/>
      <c r="N188" s="352">
        <v>1711</v>
      </c>
    </row>
    <row r="189" spans="1:14" ht="33.75" x14ac:dyDescent="0.25">
      <c r="A189" s="347">
        <v>15</v>
      </c>
      <c r="B189" s="348" t="s">
        <v>642</v>
      </c>
      <c r="C189" s="694" t="s">
        <v>481</v>
      </c>
      <c r="D189" s="694"/>
      <c r="E189" s="694"/>
      <c r="F189" s="349" t="s">
        <v>643</v>
      </c>
      <c r="G189" s="349"/>
      <c r="H189" s="349"/>
      <c r="I189" s="350">
        <v>3</v>
      </c>
      <c r="J189" s="351"/>
      <c r="K189" s="349"/>
      <c r="L189" s="351"/>
      <c r="M189" s="349"/>
      <c r="N189" s="352"/>
    </row>
    <row r="190" spans="1:14" x14ac:dyDescent="0.25">
      <c r="A190" s="371"/>
      <c r="B190" s="322"/>
      <c r="C190" s="692" t="s">
        <v>644</v>
      </c>
      <c r="D190" s="692"/>
      <c r="E190" s="692"/>
      <c r="F190" s="692"/>
      <c r="G190" s="692"/>
      <c r="H190" s="692"/>
      <c r="I190" s="692"/>
      <c r="J190" s="692"/>
      <c r="K190" s="692"/>
      <c r="L190" s="692"/>
      <c r="M190" s="692"/>
      <c r="N190" s="695"/>
    </row>
    <row r="191" spans="1:14" ht="56.25" x14ac:dyDescent="0.25">
      <c r="A191" s="353"/>
      <c r="B191" s="354" t="s">
        <v>592</v>
      </c>
      <c r="C191" s="692" t="s">
        <v>459</v>
      </c>
      <c r="D191" s="692"/>
      <c r="E191" s="692"/>
      <c r="F191" s="692"/>
      <c r="G191" s="692"/>
      <c r="H191" s="692"/>
      <c r="I191" s="692"/>
      <c r="J191" s="692"/>
      <c r="K191" s="692"/>
      <c r="L191" s="692"/>
      <c r="M191" s="692"/>
      <c r="N191" s="695"/>
    </row>
    <row r="192" spans="1:14" ht="56.25" x14ac:dyDescent="0.25">
      <c r="A192" s="353"/>
      <c r="B192" s="354" t="s">
        <v>593</v>
      </c>
      <c r="C192" s="692" t="s">
        <v>460</v>
      </c>
      <c r="D192" s="692"/>
      <c r="E192" s="692"/>
      <c r="F192" s="692"/>
      <c r="G192" s="692"/>
      <c r="H192" s="692"/>
      <c r="I192" s="692"/>
      <c r="J192" s="692"/>
      <c r="K192" s="692"/>
      <c r="L192" s="692"/>
      <c r="M192" s="692"/>
      <c r="N192" s="695"/>
    </row>
    <row r="193" spans="1:14" x14ac:dyDescent="0.25">
      <c r="A193" s="355"/>
      <c r="B193" s="356">
        <v>1</v>
      </c>
      <c r="C193" s="692" t="s">
        <v>461</v>
      </c>
      <c r="D193" s="692"/>
      <c r="E193" s="692"/>
      <c r="F193" s="357"/>
      <c r="G193" s="357"/>
      <c r="H193" s="357"/>
      <c r="I193" s="357"/>
      <c r="J193" s="358">
        <v>19.239999999999998</v>
      </c>
      <c r="K193" s="359">
        <v>1.38</v>
      </c>
      <c r="L193" s="358">
        <v>79.650000000000006</v>
      </c>
      <c r="M193" s="359">
        <v>20.34</v>
      </c>
      <c r="N193" s="360">
        <v>1620</v>
      </c>
    </row>
    <row r="194" spans="1:14" x14ac:dyDescent="0.25">
      <c r="A194" s="355"/>
      <c r="B194" s="356">
        <v>2</v>
      </c>
      <c r="C194" s="692" t="s">
        <v>466</v>
      </c>
      <c r="D194" s="692"/>
      <c r="E194" s="692"/>
      <c r="F194" s="357"/>
      <c r="G194" s="357"/>
      <c r="H194" s="357"/>
      <c r="I194" s="357"/>
      <c r="J194" s="358">
        <v>15.67</v>
      </c>
      <c r="K194" s="359">
        <v>1.38</v>
      </c>
      <c r="L194" s="358">
        <v>64.87</v>
      </c>
      <c r="M194" s="359">
        <v>8.7799999999999994</v>
      </c>
      <c r="N194" s="360">
        <v>570</v>
      </c>
    </row>
    <row r="195" spans="1:14" x14ac:dyDescent="0.25">
      <c r="A195" s="355"/>
      <c r="B195" s="356">
        <v>4</v>
      </c>
      <c r="C195" s="692" t="s">
        <v>468</v>
      </c>
      <c r="D195" s="692"/>
      <c r="E195" s="692"/>
      <c r="F195" s="357"/>
      <c r="G195" s="357"/>
      <c r="H195" s="357"/>
      <c r="I195" s="357"/>
      <c r="J195" s="358">
        <v>1.44</v>
      </c>
      <c r="K195" s="357"/>
      <c r="L195" s="358">
        <v>4.32</v>
      </c>
      <c r="M195" s="359">
        <v>6.14</v>
      </c>
      <c r="N195" s="360">
        <v>27</v>
      </c>
    </row>
    <row r="196" spans="1:14" x14ac:dyDescent="0.25">
      <c r="A196" s="355"/>
      <c r="B196" s="354"/>
      <c r="C196" s="692" t="s">
        <v>462</v>
      </c>
      <c r="D196" s="692"/>
      <c r="E196" s="692"/>
      <c r="F196" s="357" t="s">
        <v>594</v>
      </c>
      <c r="G196" s="369">
        <v>1.8</v>
      </c>
      <c r="H196" s="359">
        <v>1.38</v>
      </c>
      <c r="I196" s="368">
        <v>7.452</v>
      </c>
      <c r="J196" s="358"/>
      <c r="K196" s="357"/>
      <c r="L196" s="358"/>
      <c r="M196" s="357"/>
      <c r="N196" s="360"/>
    </row>
    <row r="197" spans="1:14" x14ac:dyDescent="0.25">
      <c r="A197" s="355"/>
      <c r="B197" s="354"/>
      <c r="C197" s="696" t="s">
        <v>463</v>
      </c>
      <c r="D197" s="696"/>
      <c r="E197" s="696"/>
      <c r="F197" s="362"/>
      <c r="G197" s="362"/>
      <c r="H197" s="362"/>
      <c r="I197" s="362"/>
      <c r="J197" s="363">
        <v>36.35</v>
      </c>
      <c r="K197" s="362"/>
      <c r="L197" s="363">
        <v>148.84</v>
      </c>
      <c r="M197" s="362"/>
      <c r="N197" s="364"/>
    </row>
    <row r="198" spans="1:14" x14ac:dyDescent="0.25">
      <c r="A198" s="355"/>
      <c r="B198" s="354"/>
      <c r="C198" s="692" t="s">
        <v>464</v>
      </c>
      <c r="D198" s="692"/>
      <c r="E198" s="692"/>
      <c r="F198" s="357"/>
      <c r="G198" s="357"/>
      <c r="H198" s="357"/>
      <c r="I198" s="357"/>
      <c r="J198" s="358"/>
      <c r="K198" s="357"/>
      <c r="L198" s="358">
        <v>79.650000000000006</v>
      </c>
      <c r="M198" s="357"/>
      <c r="N198" s="360">
        <v>1620</v>
      </c>
    </row>
    <row r="199" spans="1:14" ht="67.5" x14ac:dyDescent="0.25">
      <c r="A199" s="355"/>
      <c r="B199" s="354" t="s">
        <v>595</v>
      </c>
      <c r="C199" s="692" t="s">
        <v>471</v>
      </c>
      <c r="D199" s="692"/>
      <c r="E199" s="692"/>
      <c r="F199" s="357" t="s">
        <v>596</v>
      </c>
      <c r="G199" s="365">
        <v>103</v>
      </c>
      <c r="H199" s="357"/>
      <c r="I199" s="365">
        <v>103</v>
      </c>
      <c r="J199" s="358"/>
      <c r="K199" s="357"/>
      <c r="L199" s="358">
        <v>82.04</v>
      </c>
      <c r="M199" s="357"/>
      <c r="N199" s="360">
        <v>1669</v>
      </c>
    </row>
    <row r="200" spans="1:14" ht="67.5" x14ac:dyDescent="0.25">
      <c r="A200" s="355"/>
      <c r="B200" s="354" t="s">
        <v>597</v>
      </c>
      <c r="C200" s="692" t="s">
        <v>472</v>
      </c>
      <c r="D200" s="692"/>
      <c r="E200" s="692"/>
      <c r="F200" s="357" t="s">
        <v>596</v>
      </c>
      <c r="G200" s="365">
        <v>60</v>
      </c>
      <c r="H200" s="357"/>
      <c r="I200" s="365">
        <v>60</v>
      </c>
      <c r="J200" s="358"/>
      <c r="K200" s="357"/>
      <c r="L200" s="358">
        <v>47.79</v>
      </c>
      <c r="M200" s="357"/>
      <c r="N200" s="360">
        <v>972</v>
      </c>
    </row>
    <row r="201" spans="1:14" x14ac:dyDescent="0.25">
      <c r="A201" s="366"/>
      <c r="B201" s="367"/>
      <c r="C201" s="694" t="s">
        <v>465</v>
      </c>
      <c r="D201" s="694"/>
      <c r="E201" s="694"/>
      <c r="F201" s="349"/>
      <c r="G201" s="349"/>
      <c r="H201" s="349"/>
      <c r="I201" s="349"/>
      <c r="J201" s="351"/>
      <c r="K201" s="349"/>
      <c r="L201" s="351">
        <v>278.67</v>
      </c>
      <c r="M201" s="362"/>
      <c r="N201" s="352">
        <v>4858</v>
      </c>
    </row>
    <row r="202" spans="1:14" ht="22.5" x14ac:dyDescent="0.25">
      <c r="A202" s="347">
        <v>16</v>
      </c>
      <c r="B202" s="348" t="s">
        <v>645</v>
      </c>
      <c r="C202" s="694" t="s">
        <v>482</v>
      </c>
      <c r="D202" s="694"/>
      <c r="E202" s="694"/>
      <c r="F202" s="349" t="s">
        <v>638</v>
      </c>
      <c r="G202" s="349"/>
      <c r="H202" s="349"/>
      <c r="I202" s="373">
        <v>6.3E-2</v>
      </c>
      <c r="J202" s="351"/>
      <c r="K202" s="349"/>
      <c r="L202" s="351"/>
      <c r="M202" s="349"/>
      <c r="N202" s="352"/>
    </row>
    <row r="203" spans="1:14" x14ac:dyDescent="0.25">
      <c r="A203" s="371"/>
      <c r="B203" s="322"/>
      <c r="C203" s="692" t="s">
        <v>639</v>
      </c>
      <c r="D203" s="692"/>
      <c r="E203" s="692"/>
      <c r="F203" s="692"/>
      <c r="G203" s="692"/>
      <c r="H203" s="692"/>
      <c r="I203" s="692"/>
      <c r="J203" s="692"/>
      <c r="K203" s="692"/>
      <c r="L203" s="692"/>
      <c r="M203" s="692"/>
      <c r="N203" s="695"/>
    </row>
    <row r="204" spans="1:14" ht="56.25" x14ac:dyDescent="0.25">
      <c r="A204" s="353"/>
      <c r="B204" s="354" t="s">
        <v>592</v>
      </c>
      <c r="C204" s="692" t="s">
        <v>459</v>
      </c>
      <c r="D204" s="692"/>
      <c r="E204" s="692"/>
      <c r="F204" s="692"/>
      <c r="G204" s="692"/>
      <c r="H204" s="692"/>
      <c r="I204" s="692"/>
      <c r="J204" s="692"/>
      <c r="K204" s="692"/>
      <c r="L204" s="692"/>
      <c r="M204" s="692"/>
      <c r="N204" s="695"/>
    </row>
    <row r="205" spans="1:14" ht="56.25" x14ac:dyDescent="0.25">
      <c r="A205" s="353"/>
      <c r="B205" s="354" t="s">
        <v>593</v>
      </c>
      <c r="C205" s="692" t="s">
        <v>460</v>
      </c>
      <c r="D205" s="692"/>
      <c r="E205" s="692"/>
      <c r="F205" s="692"/>
      <c r="G205" s="692"/>
      <c r="H205" s="692"/>
      <c r="I205" s="692"/>
      <c r="J205" s="692"/>
      <c r="K205" s="692"/>
      <c r="L205" s="692"/>
      <c r="M205" s="692"/>
      <c r="N205" s="695"/>
    </row>
    <row r="206" spans="1:14" x14ac:dyDescent="0.25">
      <c r="A206" s="355"/>
      <c r="B206" s="356">
        <v>1</v>
      </c>
      <c r="C206" s="692" t="s">
        <v>461</v>
      </c>
      <c r="D206" s="692"/>
      <c r="E206" s="692"/>
      <c r="F206" s="357"/>
      <c r="G206" s="357"/>
      <c r="H206" s="357"/>
      <c r="I206" s="357"/>
      <c r="J206" s="358">
        <v>838.98</v>
      </c>
      <c r="K206" s="359">
        <v>1.38</v>
      </c>
      <c r="L206" s="358">
        <v>72.94</v>
      </c>
      <c r="M206" s="359">
        <v>20.34</v>
      </c>
      <c r="N206" s="360">
        <v>1484</v>
      </c>
    </row>
    <row r="207" spans="1:14" x14ac:dyDescent="0.25">
      <c r="A207" s="355"/>
      <c r="B207" s="354"/>
      <c r="C207" s="692" t="s">
        <v>462</v>
      </c>
      <c r="D207" s="692"/>
      <c r="E207" s="692"/>
      <c r="F207" s="357" t="s">
        <v>594</v>
      </c>
      <c r="G207" s="369">
        <v>88.5</v>
      </c>
      <c r="H207" s="359">
        <v>1.38</v>
      </c>
      <c r="I207" s="375">
        <v>7.6941899999999999</v>
      </c>
      <c r="J207" s="358"/>
      <c r="K207" s="357"/>
      <c r="L207" s="358"/>
      <c r="M207" s="357"/>
      <c r="N207" s="360"/>
    </row>
    <row r="208" spans="1:14" x14ac:dyDescent="0.25">
      <c r="A208" s="355"/>
      <c r="B208" s="354"/>
      <c r="C208" s="696" t="s">
        <v>463</v>
      </c>
      <c r="D208" s="696"/>
      <c r="E208" s="696"/>
      <c r="F208" s="362"/>
      <c r="G208" s="362"/>
      <c r="H208" s="362"/>
      <c r="I208" s="362"/>
      <c r="J208" s="363">
        <v>838.98</v>
      </c>
      <c r="K208" s="362"/>
      <c r="L208" s="363">
        <v>72.94</v>
      </c>
      <c r="M208" s="362"/>
      <c r="N208" s="364"/>
    </row>
    <row r="209" spans="1:14" x14ac:dyDescent="0.25">
      <c r="A209" s="355"/>
      <c r="B209" s="354"/>
      <c r="C209" s="692" t="s">
        <v>464</v>
      </c>
      <c r="D209" s="692"/>
      <c r="E209" s="692"/>
      <c r="F209" s="357"/>
      <c r="G209" s="357"/>
      <c r="H209" s="357"/>
      <c r="I209" s="357"/>
      <c r="J209" s="358"/>
      <c r="K209" s="357"/>
      <c r="L209" s="358">
        <v>72.94</v>
      </c>
      <c r="M209" s="357"/>
      <c r="N209" s="360">
        <v>1484</v>
      </c>
    </row>
    <row r="210" spans="1:14" ht="67.5" x14ac:dyDescent="0.25">
      <c r="A210" s="355"/>
      <c r="B210" s="354" t="s">
        <v>640</v>
      </c>
      <c r="C210" s="692" t="s">
        <v>479</v>
      </c>
      <c r="D210" s="692"/>
      <c r="E210" s="692"/>
      <c r="F210" s="357" t="s">
        <v>596</v>
      </c>
      <c r="G210" s="365">
        <v>89</v>
      </c>
      <c r="H210" s="357"/>
      <c r="I210" s="365">
        <v>89</v>
      </c>
      <c r="J210" s="358"/>
      <c r="K210" s="357"/>
      <c r="L210" s="358">
        <v>64.92</v>
      </c>
      <c r="M210" s="357"/>
      <c r="N210" s="360">
        <v>1321</v>
      </c>
    </row>
    <row r="211" spans="1:14" ht="67.5" x14ac:dyDescent="0.25">
      <c r="A211" s="355"/>
      <c r="B211" s="354" t="s">
        <v>641</v>
      </c>
      <c r="C211" s="692" t="s">
        <v>480</v>
      </c>
      <c r="D211" s="692"/>
      <c r="E211" s="692"/>
      <c r="F211" s="357" t="s">
        <v>596</v>
      </c>
      <c r="G211" s="365">
        <v>40</v>
      </c>
      <c r="H211" s="357"/>
      <c r="I211" s="365">
        <v>40</v>
      </c>
      <c r="J211" s="358"/>
      <c r="K211" s="357"/>
      <c r="L211" s="358">
        <v>29.18</v>
      </c>
      <c r="M211" s="357"/>
      <c r="N211" s="360">
        <v>594</v>
      </c>
    </row>
    <row r="212" spans="1:14" x14ac:dyDescent="0.25">
      <c r="A212" s="366"/>
      <c r="B212" s="367"/>
      <c r="C212" s="694" t="s">
        <v>465</v>
      </c>
      <c r="D212" s="694"/>
      <c r="E212" s="694"/>
      <c r="F212" s="349"/>
      <c r="G212" s="349"/>
      <c r="H212" s="349"/>
      <c r="I212" s="349"/>
      <c r="J212" s="351"/>
      <c r="K212" s="349"/>
      <c r="L212" s="351">
        <v>167.04</v>
      </c>
      <c r="M212" s="362"/>
      <c r="N212" s="352">
        <v>3399</v>
      </c>
    </row>
    <row r="213" spans="1:14" x14ac:dyDescent="0.25">
      <c r="A213" s="376"/>
      <c r="B213" s="367"/>
      <c r="C213" s="367"/>
      <c r="D213" s="367"/>
      <c r="E213" s="367"/>
      <c r="F213" s="376"/>
      <c r="G213" s="376"/>
      <c r="H213" s="376"/>
      <c r="I213" s="376"/>
      <c r="J213" s="377"/>
      <c r="K213" s="376"/>
      <c r="L213" s="377"/>
      <c r="M213" s="357"/>
      <c r="N213" s="377"/>
    </row>
    <row r="214" spans="1:14" x14ac:dyDescent="0.25">
      <c r="A214" s="378"/>
      <c r="B214" s="379"/>
      <c r="C214" s="694" t="s">
        <v>646</v>
      </c>
      <c r="D214" s="694"/>
      <c r="E214" s="694"/>
      <c r="F214" s="694"/>
      <c r="G214" s="694"/>
      <c r="H214" s="694"/>
      <c r="I214" s="694"/>
      <c r="J214" s="694"/>
      <c r="K214" s="694"/>
      <c r="L214" s="380">
        <v>2154.61</v>
      </c>
      <c r="M214" s="381"/>
      <c r="N214" s="382"/>
    </row>
    <row r="215" spans="1:14" x14ac:dyDescent="0.25">
      <c r="A215" s="697" t="s">
        <v>647</v>
      </c>
      <c r="B215" s="698"/>
      <c r="C215" s="698"/>
      <c r="D215" s="698"/>
      <c r="E215" s="698"/>
      <c r="F215" s="698"/>
      <c r="G215" s="698"/>
      <c r="H215" s="698"/>
      <c r="I215" s="698"/>
      <c r="J215" s="698"/>
      <c r="K215" s="698"/>
      <c r="L215" s="698"/>
      <c r="M215" s="698"/>
      <c r="N215" s="699"/>
    </row>
    <row r="216" spans="1:14" ht="22.5" x14ac:dyDescent="0.25">
      <c r="A216" s="347">
        <v>17</v>
      </c>
      <c r="B216" s="348" t="s">
        <v>648</v>
      </c>
      <c r="C216" s="694" t="s">
        <v>649</v>
      </c>
      <c r="D216" s="694"/>
      <c r="E216" s="694"/>
      <c r="F216" s="349" t="s">
        <v>650</v>
      </c>
      <c r="G216" s="349"/>
      <c r="H216" s="349"/>
      <c r="I216" s="350">
        <v>1</v>
      </c>
      <c r="J216" s="351"/>
      <c r="K216" s="349"/>
      <c r="L216" s="351"/>
      <c r="M216" s="349"/>
      <c r="N216" s="352"/>
    </row>
    <row r="217" spans="1:14" x14ac:dyDescent="0.25">
      <c r="A217" s="355"/>
      <c r="B217" s="356">
        <v>1</v>
      </c>
      <c r="C217" s="692" t="s">
        <v>461</v>
      </c>
      <c r="D217" s="692"/>
      <c r="E217" s="692"/>
      <c r="F217" s="357"/>
      <c r="G217" s="357"/>
      <c r="H217" s="357"/>
      <c r="I217" s="357"/>
      <c r="J217" s="358">
        <v>100.2</v>
      </c>
      <c r="K217" s="357"/>
      <c r="L217" s="358">
        <v>100.2</v>
      </c>
      <c r="M217" s="359">
        <v>20.34</v>
      </c>
      <c r="N217" s="360">
        <v>2038</v>
      </c>
    </row>
    <row r="218" spans="1:14" x14ac:dyDescent="0.25">
      <c r="A218" s="355"/>
      <c r="B218" s="356">
        <v>2</v>
      </c>
      <c r="C218" s="692" t="s">
        <v>466</v>
      </c>
      <c r="D218" s="692"/>
      <c r="E218" s="692"/>
      <c r="F218" s="357"/>
      <c r="G218" s="357"/>
      <c r="H218" s="357"/>
      <c r="I218" s="357"/>
      <c r="J218" s="358">
        <v>25.21</v>
      </c>
      <c r="K218" s="357"/>
      <c r="L218" s="358">
        <v>25.21</v>
      </c>
      <c r="M218" s="359">
        <v>8.7799999999999994</v>
      </c>
      <c r="N218" s="360">
        <v>221</v>
      </c>
    </row>
    <row r="219" spans="1:14" x14ac:dyDescent="0.25">
      <c r="A219" s="355"/>
      <c r="B219" s="356">
        <v>3</v>
      </c>
      <c r="C219" s="692" t="s">
        <v>467</v>
      </c>
      <c r="D219" s="692"/>
      <c r="E219" s="692"/>
      <c r="F219" s="357"/>
      <c r="G219" s="357"/>
      <c r="H219" s="357"/>
      <c r="I219" s="357"/>
      <c r="J219" s="358">
        <v>1.96</v>
      </c>
      <c r="K219" s="357"/>
      <c r="L219" s="358">
        <v>1.96</v>
      </c>
      <c r="M219" s="359">
        <v>20.34</v>
      </c>
      <c r="N219" s="360">
        <v>40</v>
      </c>
    </row>
    <row r="220" spans="1:14" x14ac:dyDescent="0.25">
      <c r="A220" s="355"/>
      <c r="B220" s="356">
        <v>4</v>
      </c>
      <c r="C220" s="692" t="s">
        <v>468</v>
      </c>
      <c r="D220" s="692"/>
      <c r="E220" s="692"/>
      <c r="F220" s="357"/>
      <c r="G220" s="357"/>
      <c r="H220" s="357"/>
      <c r="I220" s="357"/>
      <c r="J220" s="358">
        <v>23.84</v>
      </c>
      <c r="K220" s="357"/>
      <c r="L220" s="358">
        <v>23.84</v>
      </c>
      <c r="M220" s="359">
        <v>6.14</v>
      </c>
      <c r="N220" s="360">
        <v>146</v>
      </c>
    </row>
    <row r="221" spans="1:14" x14ac:dyDescent="0.25">
      <c r="A221" s="355"/>
      <c r="B221" s="354"/>
      <c r="C221" s="692" t="s">
        <v>462</v>
      </c>
      <c r="D221" s="692"/>
      <c r="E221" s="692"/>
      <c r="F221" s="357" t="s">
        <v>594</v>
      </c>
      <c r="G221" s="359">
        <v>8.24</v>
      </c>
      <c r="H221" s="357"/>
      <c r="I221" s="359">
        <v>8.24</v>
      </c>
      <c r="J221" s="358"/>
      <c r="K221" s="357"/>
      <c r="L221" s="358"/>
      <c r="M221" s="357"/>
      <c r="N221" s="360"/>
    </row>
    <row r="222" spans="1:14" x14ac:dyDescent="0.25">
      <c r="A222" s="355"/>
      <c r="B222" s="354"/>
      <c r="C222" s="692" t="s">
        <v>469</v>
      </c>
      <c r="D222" s="692"/>
      <c r="E222" s="692"/>
      <c r="F222" s="357" t="s">
        <v>594</v>
      </c>
      <c r="G222" s="359">
        <v>0.12</v>
      </c>
      <c r="H222" s="357"/>
      <c r="I222" s="359">
        <v>0.12</v>
      </c>
      <c r="J222" s="358"/>
      <c r="K222" s="357"/>
      <c r="L222" s="358"/>
      <c r="M222" s="357"/>
      <c r="N222" s="360"/>
    </row>
    <row r="223" spans="1:14" x14ac:dyDescent="0.25">
      <c r="A223" s="355"/>
      <c r="B223" s="354"/>
      <c r="C223" s="696" t="s">
        <v>463</v>
      </c>
      <c r="D223" s="696"/>
      <c r="E223" s="696"/>
      <c r="F223" s="362"/>
      <c r="G223" s="362"/>
      <c r="H223" s="362"/>
      <c r="I223" s="362"/>
      <c r="J223" s="363">
        <v>149.25</v>
      </c>
      <c r="K223" s="362"/>
      <c r="L223" s="363">
        <v>149.25</v>
      </c>
      <c r="M223" s="362"/>
      <c r="N223" s="364"/>
    </row>
    <row r="224" spans="1:14" x14ac:dyDescent="0.25">
      <c r="A224" s="355"/>
      <c r="B224" s="354"/>
      <c r="C224" s="692" t="s">
        <v>464</v>
      </c>
      <c r="D224" s="692"/>
      <c r="E224" s="692"/>
      <c r="F224" s="357"/>
      <c r="G224" s="357"/>
      <c r="H224" s="357"/>
      <c r="I224" s="357"/>
      <c r="J224" s="358"/>
      <c r="K224" s="357"/>
      <c r="L224" s="358">
        <v>102.16</v>
      </c>
      <c r="M224" s="357"/>
      <c r="N224" s="360">
        <v>2078</v>
      </c>
    </row>
    <row r="225" spans="1:14" ht="45" x14ac:dyDescent="0.25">
      <c r="A225" s="355"/>
      <c r="B225" s="354" t="s">
        <v>651</v>
      </c>
      <c r="C225" s="692" t="s">
        <v>652</v>
      </c>
      <c r="D225" s="692"/>
      <c r="E225" s="692"/>
      <c r="F225" s="357" t="s">
        <v>596</v>
      </c>
      <c r="G225" s="365">
        <v>90</v>
      </c>
      <c r="H225" s="357"/>
      <c r="I225" s="365">
        <v>90</v>
      </c>
      <c r="J225" s="358"/>
      <c r="K225" s="357"/>
      <c r="L225" s="358">
        <v>91.94</v>
      </c>
      <c r="M225" s="357"/>
      <c r="N225" s="360">
        <v>1870</v>
      </c>
    </row>
    <row r="226" spans="1:14" ht="45" x14ac:dyDescent="0.25">
      <c r="A226" s="355"/>
      <c r="B226" s="354" t="s">
        <v>653</v>
      </c>
      <c r="C226" s="692" t="s">
        <v>654</v>
      </c>
      <c r="D226" s="692"/>
      <c r="E226" s="692"/>
      <c r="F226" s="357" t="s">
        <v>596</v>
      </c>
      <c r="G226" s="365">
        <v>46</v>
      </c>
      <c r="H226" s="357"/>
      <c r="I226" s="365">
        <v>46</v>
      </c>
      <c r="J226" s="358"/>
      <c r="K226" s="357"/>
      <c r="L226" s="358">
        <v>46.99</v>
      </c>
      <c r="M226" s="357"/>
      <c r="N226" s="360">
        <v>956</v>
      </c>
    </row>
    <row r="227" spans="1:14" x14ac:dyDescent="0.25">
      <c r="A227" s="366"/>
      <c r="B227" s="367"/>
      <c r="C227" s="694" t="s">
        <v>465</v>
      </c>
      <c r="D227" s="694"/>
      <c r="E227" s="694"/>
      <c r="F227" s="349"/>
      <c r="G227" s="349"/>
      <c r="H227" s="349"/>
      <c r="I227" s="349"/>
      <c r="J227" s="351"/>
      <c r="K227" s="349"/>
      <c r="L227" s="351">
        <v>288.18</v>
      </c>
      <c r="M227" s="362"/>
      <c r="N227" s="352">
        <v>5231</v>
      </c>
    </row>
    <row r="228" spans="1:14" ht="22.5" x14ac:dyDescent="0.25">
      <c r="A228" s="347">
        <v>18</v>
      </c>
      <c r="B228" s="348" t="s">
        <v>655</v>
      </c>
      <c r="C228" s="694" t="s">
        <v>656</v>
      </c>
      <c r="D228" s="694"/>
      <c r="E228" s="694"/>
      <c r="F228" s="349" t="s">
        <v>657</v>
      </c>
      <c r="G228" s="349"/>
      <c r="H228" s="349"/>
      <c r="I228" s="350">
        <v>1</v>
      </c>
      <c r="J228" s="351"/>
      <c r="K228" s="349"/>
      <c r="L228" s="351"/>
      <c r="M228" s="349"/>
      <c r="N228" s="352"/>
    </row>
    <row r="229" spans="1:14" x14ac:dyDescent="0.25">
      <c r="A229" s="355"/>
      <c r="B229" s="356">
        <v>1</v>
      </c>
      <c r="C229" s="692" t="s">
        <v>461</v>
      </c>
      <c r="D229" s="692"/>
      <c r="E229" s="692"/>
      <c r="F229" s="357"/>
      <c r="G229" s="357"/>
      <c r="H229" s="357"/>
      <c r="I229" s="357"/>
      <c r="J229" s="358">
        <v>347.65</v>
      </c>
      <c r="K229" s="357"/>
      <c r="L229" s="358">
        <v>347.65</v>
      </c>
      <c r="M229" s="359">
        <v>20.34</v>
      </c>
      <c r="N229" s="360">
        <v>7071</v>
      </c>
    </row>
    <row r="230" spans="1:14" x14ac:dyDescent="0.25">
      <c r="A230" s="355"/>
      <c r="B230" s="356">
        <v>2</v>
      </c>
      <c r="C230" s="692" t="s">
        <v>466</v>
      </c>
      <c r="D230" s="692"/>
      <c r="E230" s="692"/>
      <c r="F230" s="357"/>
      <c r="G230" s="357"/>
      <c r="H230" s="357"/>
      <c r="I230" s="357"/>
      <c r="J230" s="358">
        <v>978.24</v>
      </c>
      <c r="K230" s="357"/>
      <c r="L230" s="358">
        <v>978.24</v>
      </c>
      <c r="M230" s="359">
        <v>8.7799999999999994</v>
      </c>
      <c r="N230" s="360">
        <v>8589</v>
      </c>
    </row>
    <row r="231" spans="1:14" x14ac:dyDescent="0.25">
      <c r="A231" s="355"/>
      <c r="B231" s="356">
        <v>3</v>
      </c>
      <c r="C231" s="692" t="s">
        <v>467</v>
      </c>
      <c r="D231" s="692"/>
      <c r="E231" s="692"/>
      <c r="F231" s="357"/>
      <c r="G231" s="357"/>
      <c r="H231" s="357"/>
      <c r="I231" s="357"/>
      <c r="J231" s="358">
        <v>113.91</v>
      </c>
      <c r="K231" s="357"/>
      <c r="L231" s="358">
        <v>113.91</v>
      </c>
      <c r="M231" s="359">
        <v>20.34</v>
      </c>
      <c r="N231" s="360">
        <v>2317</v>
      </c>
    </row>
    <row r="232" spans="1:14" x14ac:dyDescent="0.25">
      <c r="A232" s="355"/>
      <c r="B232" s="354"/>
      <c r="C232" s="692" t="s">
        <v>462</v>
      </c>
      <c r="D232" s="692"/>
      <c r="E232" s="692"/>
      <c r="F232" s="357" t="s">
        <v>594</v>
      </c>
      <c r="G232" s="359">
        <v>28.59</v>
      </c>
      <c r="H232" s="357"/>
      <c r="I232" s="359">
        <v>28.59</v>
      </c>
      <c r="J232" s="358"/>
      <c r="K232" s="357"/>
      <c r="L232" s="358"/>
      <c r="M232" s="357"/>
      <c r="N232" s="360"/>
    </row>
    <row r="233" spans="1:14" x14ac:dyDescent="0.25">
      <c r="A233" s="355"/>
      <c r="B233" s="354"/>
      <c r="C233" s="692" t="s">
        <v>469</v>
      </c>
      <c r="D233" s="692"/>
      <c r="E233" s="692"/>
      <c r="F233" s="357" t="s">
        <v>594</v>
      </c>
      <c r="G233" s="359">
        <v>8.4499999999999993</v>
      </c>
      <c r="H233" s="357"/>
      <c r="I233" s="359">
        <v>8.4499999999999993</v>
      </c>
      <c r="J233" s="358"/>
      <c r="K233" s="357"/>
      <c r="L233" s="358"/>
      <c r="M233" s="357"/>
      <c r="N233" s="360"/>
    </row>
    <row r="234" spans="1:14" x14ac:dyDescent="0.25">
      <c r="A234" s="355"/>
      <c r="B234" s="354"/>
      <c r="C234" s="696" t="s">
        <v>463</v>
      </c>
      <c r="D234" s="696"/>
      <c r="E234" s="696"/>
      <c r="F234" s="362"/>
      <c r="G234" s="362"/>
      <c r="H234" s="362"/>
      <c r="I234" s="362"/>
      <c r="J234" s="363">
        <v>1325.89</v>
      </c>
      <c r="K234" s="362"/>
      <c r="L234" s="363">
        <v>1325.89</v>
      </c>
      <c r="M234" s="362"/>
      <c r="N234" s="364"/>
    </row>
    <row r="235" spans="1:14" x14ac:dyDescent="0.25">
      <c r="A235" s="355"/>
      <c r="B235" s="354"/>
      <c r="C235" s="692" t="s">
        <v>464</v>
      </c>
      <c r="D235" s="692"/>
      <c r="E235" s="692"/>
      <c r="F235" s="357"/>
      <c r="G235" s="357"/>
      <c r="H235" s="357"/>
      <c r="I235" s="357"/>
      <c r="J235" s="358"/>
      <c r="K235" s="357"/>
      <c r="L235" s="358">
        <v>461.56</v>
      </c>
      <c r="M235" s="357"/>
      <c r="N235" s="360">
        <v>9388</v>
      </c>
    </row>
    <row r="236" spans="1:14" ht="67.5" x14ac:dyDescent="0.25">
      <c r="A236" s="355"/>
      <c r="B236" s="354" t="s">
        <v>595</v>
      </c>
      <c r="C236" s="692" t="s">
        <v>471</v>
      </c>
      <c r="D236" s="692"/>
      <c r="E236" s="692"/>
      <c r="F236" s="357" t="s">
        <v>596</v>
      </c>
      <c r="G236" s="365">
        <v>103</v>
      </c>
      <c r="H236" s="357"/>
      <c r="I236" s="365">
        <v>103</v>
      </c>
      <c r="J236" s="358"/>
      <c r="K236" s="357"/>
      <c r="L236" s="358">
        <v>475.41</v>
      </c>
      <c r="M236" s="357"/>
      <c r="N236" s="360">
        <v>9670</v>
      </c>
    </row>
    <row r="237" spans="1:14" ht="67.5" x14ac:dyDescent="0.25">
      <c r="A237" s="355"/>
      <c r="B237" s="354" t="s">
        <v>597</v>
      </c>
      <c r="C237" s="692" t="s">
        <v>472</v>
      </c>
      <c r="D237" s="692"/>
      <c r="E237" s="692"/>
      <c r="F237" s="357" t="s">
        <v>596</v>
      </c>
      <c r="G237" s="365">
        <v>60</v>
      </c>
      <c r="H237" s="357"/>
      <c r="I237" s="365">
        <v>60</v>
      </c>
      <c r="J237" s="358"/>
      <c r="K237" s="357"/>
      <c r="L237" s="358">
        <v>276.94</v>
      </c>
      <c r="M237" s="357"/>
      <c r="N237" s="360">
        <v>5633</v>
      </c>
    </row>
    <row r="238" spans="1:14" x14ac:dyDescent="0.25">
      <c r="A238" s="366"/>
      <c r="B238" s="367"/>
      <c r="C238" s="694" t="s">
        <v>465</v>
      </c>
      <c r="D238" s="694"/>
      <c r="E238" s="694"/>
      <c r="F238" s="349"/>
      <c r="G238" s="349"/>
      <c r="H238" s="349"/>
      <c r="I238" s="349"/>
      <c r="J238" s="351"/>
      <c r="K238" s="349"/>
      <c r="L238" s="351">
        <v>2078.2399999999998</v>
      </c>
      <c r="M238" s="362"/>
      <c r="N238" s="352">
        <v>30963</v>
      </c>
    </row>
    <row r="239" spans="1:14" ht="22.5" x14ac:dyDescent="0.25">
      <c r="A239" s="347">
        <v>19</v>
      </c>
      <c r="B239" s="348" t="s">
        <v>658</v>
      </c>
      <c r="C239" s="694" t="s">
        <v>659</v>
      </c>
      <c r="D239" s="694"/>
      <c r="E239" s="694"/>
      <c r="F239" s="349" t="s">
        <v>633</v>
      </c>
      <c r="G239" s="349"/>
      <c r="H239" s="349"/>
      <c r="I239" s="350">
        <v>6</v>
      </c>
      <c r="J239" s="351"/>
      <c r="K239" s="349"/>
      <c r="L239" s="351"/>
      <c r="M239" s="349"/>
      <c r="N239" s="352"/>
    </row>
    <row r="240" spans="1:14" x14ac:dyDescent="0.25">
      <c r="A240" s="355"/>
      <c r="B240" s="356">
        <v>1</v>
      </c>
      <c r="C240" s="692" t="s">
        <v>461</v>
      </c>
      <c r="D240" s="692"/>
      <c r="E240" s="692"/>
      <c r="F240" s="357"/>
      <c r="G240" s="357"/>
      <c r="H240" s="357"/>
      <c r="I240" s="357"/>
      <c r="J240" s="358">
        <v>48.05</v>
      </c>
      <c r="K240" s="357"/>
      <c r="L240" s="358">
        <v>288.3</v>
      </c>
      <c r="M240" s="359">
        <v>20.34</v>
      </c>
      <c r="N240" s="360">
        <v>5864</v>
      </c>
    </row>
    <row r="241" spans="1:14" x14ac:dyDescent="0.25">
      <c r="A241" s="355"/>
      <c r="B241" s="356">
        <v>2</v>
      </c>
      <c r="C241" s="692" t="s">
        <v>466</v>
      </c>
      <c r="D241" s="692"/>
      <c r="E241" s="692"/>
      <c r="F241" s="357"/>
      <c r="G241" s="357"/>
      <c r="H241" s="357"/>
      <c r="I241" s="357"/>
      <c r="J241" s="358">
        <v>110.89</v>
      </c>
      <c r="K241" s="357"/>
      <c r="L241" s="358">
        <v>665.34</v>
      </c>
      <c r="M241" s="359">
        <v>8.7799999999999994</v>
      </c>
      <c r="N241" s="360">
        <v>5842</v>
      </c>
    </row>
    <row r="242" spans="1:14" x14ac:dyDescent="0.25">
      <c r="A242" s="355"/>
      <c r="B242" s="356">
        <v>3</v>
      </c>
      <c r="C242" s="692" t="s">
        <v>467</v>
      </c>
      <c r="D242" s="692"/>
      <c r="E242" s="692"/>
      <c r="F242" s="357"/>
      <c r="G242" s="357"/>
      <c r="H242" s="357"/>
      <c r="I242" s="357"/>
      <c r="J242" s="358">
        <v>11.8</v>
      </c>
      <c r="K242" s="357"/>
      <c r="L242" s="358">
        <v>70.8</v>
      </c>
      <c r="M242" s="359">
        <v>20.34</v>
      </c>
      <c r="N242" s="360">
        <v>1440</v>
      </c>
    </row>
    <row r="243" spans="1:14" x14ac:dyDescent="0.25">
      <c r="A243" s="355"/>
      <c r="B243" s="356">
        <v>4</v>
      </c>
      <c r="C243" s="692" t="s">
        <v>468</v>
      </c>
      <c r="D243" s="692"/>
      <c r="E243" s="692"/>
      <c r="F243" s="357"/>
      <c r="G243" s="357"/>
      <c r="H243" s="357"/>
      <c r="I243" s="357"/>
      <c r="J243" s="358">
        <v>3.35</v>
      </c>
      <c r="K243" s="357"/>
      <c r="L243" s="358">
        <v>20.100000000000001</v>
      </c>
      <c r="M243" s="359">
        <v>6.14</v>
      </c>
      <c r="N243" s="360">
        <v>123</v>
      </c>
    </row>
    <row r="244" spans="1:14" x14ac:dyDescent="0.25">
      <c r="A244" s="355"/>
      <c r="B244" s="354"/>
      <c r="C244" s="692" t="s">
        <v>462</v>
      </c>
      <c r="D244" s="692"/>
      <c r="E244" s="692"/>
      <c r="F244" s="357" t="s">
        <v>594</v>
      </c>
      <c r="G244" s="359">
        <v>4.29</v>
      </c>
      <c r="H244" s="357"/>
      <c r="I244" s="359">
        <v>25.74</v>
      </c>
      <c r="J244" s="358"/>
      <c r="K244" s="357"/>
      <c r="L244" s="358"/>
      <c r="M244" s="357"/>
      <c r="N244" s="360"/>
    </row>
    <row r="245" spans="1:14" x14ac:dyDescent="0.25">
      <c r="A245" s="355"/>
      <c r="B245" s="354"/>
      <c r="C245" s="692" t="s">
        <v>469</v>
      </c>
      <c r="D245" s="692"/>
      <c r="E245" s="692"/>
      <c r="F245" s="357" t="s">
        <v>594</v>
      </c>
      <c r="G245" s="359">
        <v>0.97</v>
      </c>
      <c r="H245" s="357"/>
      <c r="I245" s="359">
        <v>5.82</v>
      </c>
      <c r="J245" s="358"/>
      <c r="K245" s="357"/>
      <c r="L245" s="358"/>
      <c r="M245" s="357"/>
      <c r="N245" s="360"/>
    </row>
    <row r="246" spans="1:14" x14ac:dyDescent="0.25">
      <c r="A246" s="355"/>
      <c r="B246" s="354"/>
      <c r="C246" s="696" t="s">
        <v>463</v>
      </c>
      <c r="D246" s="696"/>
      <c r="E246" s="696"/>
      <c r="F246" s="362"/>
      <c r="G246" s="362"/>
      <c r="H246" s="362"/>
      <c r="I246" s="362"/>
      <c r="J246" s="363">
        <v>162.29</v>
      </c>
      <c r="K246" s="362"/>
      <c r="L246" s="363">
        <v>973.74</v>
      </c>
      <c r="M246" s="362"/>
      <c r="N246" s="364"/>
    </row>
    <row r="247" spans="1:14" x14ac:dyDescent="0.25">
      <c r="A247" s="355"/>
      <c r="B247" s="354"/>
      <c r="C247" s="692" t="s">
        <v>464</v>
      </c>
      <c r="D247" s="692"/>
      <c r="E247" s="692"/>
      <c r="F247" s="357"/>
      <c r="G247" s="357"/>
      <c r="H247" s="357"/>
      <c r="I247" s="357"/>
      <c r="J247" s="358"/>
      <c r="K247" s="357"/>
      <c r="L247" s="358">
        <v>359.1</v>
      </c>
      <c r="M247" s="357"/>
      <c r="N247" s="360">
        <v>7304</v>
      </c>
    </row>
    <row r="248" spans="1:14" ht="67.5" x14ac:dyDescent="0.25">
      <c r="A248" s="355"/>
      <c r="B248" s="354" t="s">
        <v>595</v>
      </c>
      <c r="C248" s="692" t="s">
        <v>471</v>
      </c>
      <c r="D248" s="692"/>
      <c r="E248" s="692"/>
      <c r="F248" s="357" t="s">
        <v>596</v>
      </c>
      <c r="G248" s="365">
        <v>103</v>
      </c>
      <c r="H248" s="357"/>
      <c r="I248" s="365">
        <v>103</v>
      </c>
      <c r="J248" s="358"/>
      <c r="K248" s="357"/>
      <c r="L248" s="358">
        <v>369.87</v>
      </c>
      <c r="M248" s="357"/>
      <c r="N248" s="360">
        <v>7523</v>
      </c>
    </row>
    <row r="249" spans="1:14" ht="67.5" x14ac:dyDescent="0.25">
      <c r="A249" s="355"/>
      <c r="B249" s="354" t="s">
        <v>597</v>
      </c>
      <c r="C249" s="692" t="s">
        <v>472</v>
      </c>
      <c r="D249" s="692"/>
      <c r="E249" s="692"/>
      <c r="F249" s="357" t="s">
        <v>596</v>
      </c>
      <c r="G249" s="365">
        <v>60</v>
      </c>
      <c r="H249" s="357"/>
      <c r="I249" s="365">
        <v>60</v>
      </c>
      <c r="J249" s="358"/>
      <c r="K249" s="357"/>
      <c r="L249" s="358">
        <v>215.46</v>
      </c>
      <c r="M249" s="357"/>
      <c r="N249" s="360">
        <v>4382</v>
      </c>
    </row>
    <row r="250" spans="1:14" x14ac:dyDescent="0.25">
      <c r="A250" s="366"/>
      <c r="B250" s="367"/>
      <c r="C250" s="694" t="s">
        <v>465</v>
      </c>
      <c r="D250" s="694"/>
      <c r="E250" s="694"/>
      <c r="F250" s="349"/>
      <c r="G250" s="349"/>
      <c r="H250" s="349"/>
      <c r="I250" s="349"/>
      <c r="J250" s="351"/>
      <c r="K250" s="349"/>
      <c r="L250" s="351">
        <v>1559.07</v>
      </c>
      <c r="M250" s="362"/>
      <c r="N250" s="352">
        <v>23734</v>
      </c>
    </row>
    <row r="251" spans="1:14" x14ac:dyDescent="0.25">
      <c r="A251" s="700" t="s">
        <v>660</v>
      </c>
      <c r="B251" s="701"/>
      <c r="C251" s="701"/>
      <c r="D251" s="701"/>
      <c r="E251" s="701"/>
      <c r="F251" s="701"/>
      <c r="G251" s="701"/>
      <c r="H251" s="701"/>
      <c r="I251" s="701"/>
      <c r="J251" s="701"/>
      <c r="K251" s="701"/>
      <c r="L251" s="701"/>
      <c r="M251" s="701"/>
      <c r="N251" s="702"/>
    </row>
    <row r="252" spans="1:14" ht="22.5" x14ac:dyDescent="0.25">
      <c r="A252" s="347">
        <v>20</v>
      </c>
      <c r="B252" s="348" t="s">
        <v>648</v>
      </c>
      <c r="C252" s="694" t="s">
        <v>649</v>
      </c>
      <c r="D252" s="694"/>
      <c r="E252" s="694"/>
      <c r="F252" s="349" t="s">
        <v>650</v>
      </c>
      <c r="G252" s="349"/>
      <c r="H252" s="349"/>
      <c r="I252" s="350">
        <v>1</v>
      </c>
      <c r="J252" s="351"/>
      <c r="K252" s="349"/>
      <c r="L252" s="351"/>
      <c r="M252" s="349"/>
      <c r="N252" s="352"/>
    </row>
    <row r="253" spans="1:14" x14ac:dyDescent="0.25">
      <c r="A253" s="355"/>
      <c r="B253" s="356">
        <v>1</v>
      </c>
      <c r="C253" s="692" t="s">
        <v>461</v>
      </c>
      <c r="D253" s="692"/>
      <c r="E253" s="692"/>
      <c r="F253" s="357"/>
      <c r="G253" s="357"/>
      <c r="H253" s="357"/>
      <c r="I253" s="357"/>
      <c r="J253" s="358">
        <v>100.2</v>
      </c>
      <c r="K253" s="357"/>
      <c r="L253" s="358">
        <v>100.2</v>
      </c>
      <c r="M253" s="359">
        <v>20.34</v>
      </c>
      <c r="N253" s="360">
        <v>2038</v>
      </c>
    </row>
    <row r="254" spans="1:14" x14ac:dyDescent="0.25">
      <c r="A254" s="355"/>
      <c r="B254" s="356">
        <v>2</v>
      </c>
      <c r="C254" s="692" t="s">
        <v>466</v>
      </c>
      <c r="D254" s="692"/>
      <c r="E254" s="692"/>
      <c r="F254" s="357"/>
      <c r="G254" s="357"/>
      <c r="H254" s="357"/>
      <c r="I254" s="357"/>
      <c r="J254" s="358">
        <v>25.21</v>
      </c>
      <c r="K254" s="357"/>
      <c r="L254" s="358">
        <v>25.21</v>
      </c>
      <c r="M254" s="359">
        <v>8.7799999999999994</v>
      </c>
      <c r="N254" s="360">
        <v>221</v>
      </c>
    </row>
    <row r="255" spans="1:14" x14ac:dyDescent="0.25">
      <c r="A255" s="355"/>
      <c r="B255" s="356">
        <v>3</v>
      </c>
      <c r="C255" s="692" t="s">
        <v>467</v>
      </c>
      <c r="D255" s="692"/>
      <c r="E255" s="692"/>
      <c r="F255" s="357"/>
      <c r="G255" s="357"/>
      <c r="H255" s="357"/>
      <c r="I255" s="357"/>
      <c r="J255" s="358">
        <v>1.96</v>
      </c>
      <c r="K255" s="357"/>
      <c r="L255" s="358">
        <v>1.96</v>
      </c>
      <c r="M255" s="359">
        <v>20.34</v>
      </c>
      <c r="N255" s="360">
        <v>40</v>
      </c>
    </row>
    <row r="256" spans="1:14" x14ac:dyDescent="0.25">
      <c r="A256" s="355"/>
      <c r="B256" s="356">
        <v>4</v>
      </c>
      <c r="C256" s="692" t="s">
        <v>468</v>
      </c>
      <c r="D256" s="692"/>
      <c r="E256" s="692"/>
      <c r="F256" s="357"/>
      <c r="G256" s="357"/>
      <c r="H256" s="357"/>
      <c r="I256" s="357"/>
      <c r="J256" s="358">
        <v>23.84</v>
      </c>
      <c r="K256" s="357"/>
      <c r="L256" s="358">
        <v>23.84</v>
      </c>
      <c r="M256" s="359">
        <v>6.14</v>
      </c>
      <c r="N256" s="360">
        <v>146</v>
      </c>
    </row>
    <row r="257" spans="1:14" x14ac:dyDescent="0.25">
      <c r="A257" s="355"/>
      <c r="B257" s="354"/>
      <c r="C257" s="692" t="s">
        <v>462</v>
      </c>
      <c r="D257" s="692"/>
      <c r="E257" s="692"/>
      <c r="F257" s="357" t="s">
        <v>594</v>
      </c>
      <c r="G257" s="359">
        <v>8.24</v>
      </c>
      <c r="H257" s="357"/>
      <c r="I257" s="359">
        <v>8.24</v>
      </c>
      <c r="J257" s="358"/>
      <c r="K257" s="357"/>
      <c r="L257" s="358"/>
      <c r="M257" s="357"/>
      <c r="N257" s="360"/>
    </row>
    <row r="258" spans="1:14" x14ac:dyDescent="0.25">
      <c r="A258" s="355"/>
      <c r="B258" s="354"/>
      <c r="C258" s="692" t="s">
        <v>469</v>
      </c>
      <c r="D258" s="692"/>
      <c r="E258" s="692"/>
      <c r="F258" s="357" t="s">
        <v>594</v>
      </c>
      <c r="G258" s="359">
        <v>0.12</v>
      </c>
      <c r="H258" s="357"/>
      <c r="I258" s="359">
        <v>0.12</v>
      </c>
      <c r="J258" s="358"/>
      <c r="K258" s="357"/>
      <c r="L258" s="358"/>
      <c r="M258" s="357"/>
      <c r="N258" s="360"/>
    </row>
    <row r="259" spans="1:14" x14ac:dyDescent="0.25">
      <c r="A259" s="355"/>
      <c r="B259" s="354"/>
      <c r="C259" s="696" t="s">
        <v>463</v>
      </c>
      <c r="D259" s="696"/>
      <c r="E259" s="696"/>
      <c r="F259" s="362"/>
      <c r="G259" s="362"/>
      <c r="H259" s="362"/>
      <c r="I259" s="362"/>
      <c r="J259" s="363">
        <v>149.25</v>
      </c>
      <c r="K259" s="362"/>
      <c r="L259" s="363">
        <v>149.25</v>
      </c>
      <c r="M259" s="362"/>
      <c r="N259" s="364"/>
    </row>
    <row r="260" spans="1:14" x14ac:dyDescent="0.25">
      <c r="A260" s="355"/>
      <c r="B260" s="354"/>
      <c r="C260" s="692" t="s">
        <v>464</v>
      </c>
      <c r="D260" s="692"/>
      <c r="E260" s="692"/>
      <c r="F260" s="357"/>
      <c r="G260" s="357"/>
      <c r="H260" s="357"/>
      <c r="I260" s="357"/>
      <c r="J260" s="358"/>
      <c r="K260" s="357"/>
      <c r="L260" s="358">
        <v>102.16</v>
      </c>
      <c r="M260" s="357"/>
      <c r="N260" s="360">
        <v>2078</v>
      </c>
    </row>
    <row r="261" spans="1:14" ht="45" x14ac:dyDescent="0.25">
      <c r="A261" s="355"/>
      <c r="B261" s="354" t="s">
        <v>651</v>
      </c>
      <c r="C261" s="692" t="s">
        <v>652</v>
      </c>
      <c r="D261" s="692"/>
      <c r="E261" s="692"/>
      <c r="F261" s="357" t="s">
        <v>596</v>
      </c>
      <c r="G261" s="365">
        <v>90</v>
      </c>
      <c r="H261" s="357"/>
      <c r="I261" s="365">
        <v>90</v>
      </c>
      <c r="J261" s="358"/>
      <c r="K261" s="357"/>
      <c r="L261" s="358">
        <v>91.94</v>
      </c>
      <c r="M261" s="357"/>
      <c r="N261" s="360">
        <v>1870</v>
      </c>
    </row>
    <row r="262" spans="1:14" ht="45" x14ac:dyDescent="0.25">
      <c r="A262" s="355"/>
      <c r="B262" s="354" t="s">
        <v>653</v>
      </c>
      <c r="C262" s="692" t="s">
        <v>654</v>
      </c>
      <c r="D262" s="692"/>
      <c r="E262" s="692"/>
      <c r="F262" s="357" t="s">
        <v>596</v>
      </c>
      <c r="G262" s="365">
        <v>46</v>
      </c>
      <c r="H262" s="357"/>
      <c r="I262" s="365">
        <v>46</v>
      </c>
      <c r="J262" s="358"/>
      <c r="K262" s="357"/>
      <c r="L262" s="358">
        <v>46.99</v>
      </c>
      <c r="M262" s="357"/>
      <c r="N262" s="360">
        <v>956</v>
      </c>
    </row>
    <row r="263" spans="1:14" x14ac:dyDescent="0.25">
      <c r="A263" s="366"/>
      <c r="B263" s="367"/>
      <c r="C263" s="694" t="s">
        <v>465</v>
      </c>
      <c r="D263" s="694"/>
      <c r="E263" s="694"/>
      <c r="F263" s="349"/>
      <c r="G263" s="349"/>
      <c r="H263" s="349"/>
      <c r="I263" s="349"/>
      <c r="J263" s="351"/>
      <c r="K263" s="349"/>
      <c r="L263" s="351">
        <v>288.18</v>
      </c>
      <c r="M263" s="362"/>
      <c r="N263" s="352">
        <v>5231</v>
      </c>
    </row>
    <row r="264" spans="1:14" ht="22.5" x14ac:dyDescent="0.25">
      <c r="A264" s="347">
        <v>21</v>
      </c>
      <c r="B264" s="348" t="s">
        <v>661</v>
      </c>
      <c r="C264" s="694" t="s">
        <v>662</v>
      </c>
      <c r="D264" s="694"/>
      <c r="E264" s="694"/>
      <c r="F264" s="349" t="s">
        <v>663</v>
      </c>
      <c r="G264" s="349"/>
      <c r="H264" s="349"/>
      <c r="I264" s="350">
        <v>1</v>
      </c>
      <c r="J264" s="351"/>
      <c r="K264" s="349"/>
      <c r="L264" s="351"/>
      <c r="M264" s="349"/>
      <c r="N264" s="352"/>
    </row>
    <row r="265" spans="1:14" x14ac:dyDescent="0.25">
      <c r="A265" s="355"/>
      <c r="B265" s="356">
        <v>1</v>
      </c>
      <c r="C265" s="692" t="s">
        <v>461</v>
      </c>
      <c r="D265" s="692"/>
      <c r="E265" s="692"/>
      <c r="F265" s="357"/>
      <c r="G265" s="357"/>
      <c r="H265" s="357"/>
      <c r="I265" s="357"/>
      <c r="J265" s="358">
        <v>177.54</v>
      </c>
      <c r="K265" s="357"/>
      <c r="L265" s="358">
        <v>177.54</v>
      </c>
      <c r="M265" s="359">
        <v>20.34</v>
      </c>
      <c r="N265" s="360">
        <v>3611</v>
      </c>
    </row>
    <row r="266" spans="1:14" x14ac:dyDescent="0.25">
      <c r="A266" s="355"/>
      <c r="B266" s="356">
        <v>2</v>
      </c>
      <c r="C266" s="692" t="s">
        <v>466</v>
      </c>
      <c r="D266" s="692"/>
      <c r="E266" s="692"/>
      <c r="F266" s="357"/>
      <c r="G266" s="357"/>
      <c r="H266" s="357"/>
      <c r="I266" s="357"/>
      <c r="J266" s="358">
        <v>172.26</v>
      </c>
      <c r="K266" s="357"/>
      <c r="L266" s="358">
        <v>172.26</v>
      </c>
      <c r="M266" s="359">
        <v>8.7799999999999994</v>
      </c>
      <c r="N266" s="360">
        <v>1512</v>
      </c>
    </row>
    <row r="267" spans="1:14" x14ac:dyDescent="0.25">
      <c r="A267" s="355"/>
      <c r="B267" s="356">
        <v>3</v>
      </c>
      <c r="C267" s="692" t="s">
        <v>467</v>
      </c>
      <c r="D267" s="692"/>
      <c r="E267" s="692"/>
      <c r="F267" s="357"/>
      <c r="G267" s="357"/>
      <c r="H267" s="357"/>
      <c r="I267" s="357"/>
      <c r="J267" s="358">
        <v>13.06</v>
      </c>
      <c r="K267" s="357"/>
      <c r="L267" s="358">
        <v>13.06</v>
      </c>
      <c r="M267" s="359">
        <v>20.34</v>
      </c>
      <c r="N267" s="360">
        <v>266</v>
      </c>
    </row>
    <row r="268" spans="1:14" x14ac:dyDescent="0.25">
      <c r="A268" s="355"/>
      <c r="B268" s="356">
        <v>4</v>
      </c>
      <c r="C268" s="692" t="s">
        <v>468</v>
      </c>
      <c r="D268" s="692"/>
      <c r="E268" s="692"/>
      <c r="F268" s="357"/>
      <c r="G268" s="357"/>
      <c r="H268" s="357"/>
      <c r="I268" s="357"/>
      <c r="J268" s="358">
        <v>116.74</v>
      </c>
      <c r="K268" s="357"/>
      <c r="L268" s="358">
        <v>116.74</v>
      </c>
      <c r="M268" s="359">
        <v>6.14</v>
      </c>
      <c r="N268" s="360">
        <v>717</v>
      </c>
    </row>
    <row r="269" spans="1:14" x14ac:dyDescent="0.25">
      <c r="A269" s="355"/>
      <c r="B269" s="354"/>
      <c r="C269" s="692" t="s">
        <v>462</v>
      </c>
      <c r="D269" s="692"/>
      <c r="E269" s="692"/>
      <c r="F269" s="357" t="s">
        <v>594</v>
      </c>
      <c r="G269" s="369">
        <v>14.6</v>
      </c>
      <c r="H269" s="357"/>
      <c r="I269" s="369">
        <v>14.6</v>
      </c>
      <c r="J269" s="358"/>
      <c r="K269" s="357"/>
      <c r="L269" s="358"/>
      <c r="M269" s="357"/>
      <c r="N269" s="360"/>
    </row>
    <row r="270" spans="1:14" x14ac:dyDescent="0.25">
      <c r="A270" s="355"/>
      <c r="B270" s="354"/>
      <c r="C270" s="692" t="s">
        <v>469</v>
      </c>
      <c r="D270" s="692"/>
      <c r="E270" s="692"/>
      <c r="F270" s="357" t="s">
        <v>594</v>
      </c>
      <c r="G270" s="369">
        <v>0.8</v>
      </c>
      <c r="H270" s="357"/>
      <c r="I270" s="369">
        <v>0.8</v>
      </c>
      <c r="J270" s="358"/>
      <c r="K270" s="357"/>
      <c r="L270" s="358"/>
      <c r="M270" s="357"/>
      <c r="N270" s="360"/>
    </row>
    <row r="271" spans="1:14" x14ac:dyDescent="0.25">
      <c r="A271" s="355"/>
      <c r="B271" s="354"/>
      <c r="C271" s="696" t="s">
        <v>463</v>
      </c>
      <c r="D271" s="696"/>
      <c r="E271" s="696"/>
      <c r="F271" s="362"/>
      <c r="G271" s="362"/>
      <c r="H271" s="362"/>
      <c r="I271" s="362"/>
      <c r="J271" s="363">
        <v>466.54</v>
      </c>
      <c r="K271" s="362"/>
      <c r="L271" s="363">
        <v>466.54</v>
      </c>
      <c r="M271" s="362"/>
      <c r="N271" s="364"/>
    </row>
    <row r="272" spans="1:14" x14ac:dyDescent="0.25">
      <c r="A272" s="355"/>
      <c r="B272" s="354"/>
      <c r="C272" s="692" t="s">
        <v>464</v>
      </c>
      <c r="D272" s="692"/>
      <c r="E272" s="692"/>
      <c r="F272" s="357"/>
      <c r="G272" s="357"/>
      <c r="H272" s="357"/>
      <c r="I272" s="357"/>
      <c r="J272" s="358"/>
      <c r="K272" s="357"/>
      <c r="L272" s="358">
        <v>190.6</v>
      </c>
      <c r="M272" s="357"/>
      <c r="N272" s="360">
        <v>3877</v>
      </c>
    </row>
    <row r="273" spans="1:14" ht="78.75" x14ac:dyDescent="0.25">
      <c r="A273" s="355"/>
      <c r="B273" s="354" t="s">
        <v>630</v>
      </c>
      <c r="C273" s="692" t="s">
        <v>473</v>
      </c>
      <c r="D273" s="692"/>
      <c r="E273" s="692"/>
      <c r="F273" s="357" t="s">
        <v>596</v>
      </c>
      <c r="G273" s="365">
        <v>97</v>
      </c>
      <c r="H273" s="357"/>
      <c r="I273" s="365">
        <v>97</v>
      </c>
      <c r="J273" s="358"/>
      <c r="K273" s="357"/>
      <c r="L273" s="358">
        <v>184.88</v>
      </c>
      <c r="M273" s="357"/>
      <c r="N273" s="360">
        <v>3761</v>
      </c>
    </row>
    <row r="274" spans="1:14" ht="78.75" x14ac:dyDescent="0.25">
      <c r="A274" s="355"/>
      <c r="B274" s="354" t="s">
        <v>631</v>
      </c>
      <c r="C274" s="692" t="s">
        <v>474</v>
      </c>
      <c r="D274" s="692"/>
      <c r="E274" s="692"/>
      <c r="F274" s="357" t="s">
        <v>596</v>
      </c>
      <c r="G274" s="365">
        <v>51</v>
      </c>
      <c r="H274" s="357"/>
      <c r="I274" s="365">
        <v>51</v>
      </c>
      <c r="J274" s="358"/>
      <c r="K274" s="357"/>
      <c r="L274" s="358">
        <v>97.21</v>
      </c>
      <c r="M274" s="357"/>
      <c r="N274" s="360">
        <v>1977</v>
      </c>
    </row>
    <row r="275" spans="1:14" x14ac:dyDescent="0.25">
      <c r="A275" s="366"/>
      <c r="B275" s="367"/>
      <c r="C275" s="694" t="s">
        <v>465</v>
      </c>
      <c r="D275" s="694"/>
      <c r="E275" s="694"/>
      <c r="F275" s="349"/>
      <c r="G275" s="349"/>
      <c r="H275" s="349"/>
      <c r="I275" s="349"/>
      <c r="J275" s="351"/>
      <c r="K275" s="349"/>
      <c r="L275" s="351">
        <v>748.63</v>
      </c>
      <c r="M275" s="362"/>
      <c r="N275" s="352">
        <v>11578</v>
      </c>
    </row>
    <row r="276" spans="1:14" ht="22.5" x14ac:dyDescent="0.25">
      <c r="A276" s="347">
        <v>22</v>
      </c>
      <c r="B276" s="348" t="s">
        <v>626</v>
      </c>
      <c r="C276" s="694" t="s">
        <v>627</v>
      </c>
      <c r="D276" s="694"/>
      <c r="E276" s="694"/>
      <c r="F276" s="349" t="s">
        <v>628</v>
      </c>
      <c r="G276" s="349"/>
      <c r="H276" s="349"/>
      <c r="I276" s="370">
        <v>0.16</v>
      </c>
      <c r="J276" s="351"/>
      <c r="K276" s="349"/>
      <c r="L276" s="351"/>
      <c r="M276" s="349"/>
      <c r="N276" s="352"/>
    </row>
    <row r="277" spans="1:14" x14ac:dyDescent="0.25">
      <c r="A277" s="371"/>
      <c r="B277" s="322"/>
      <c r="C277" s="692" t="s">
        <v>664</v>
      </c>
      <c r="D277" s="692"/>
      <c r="E277" s="692"/>
      <c r="F277" s="692"/>
      <c r="G277" s="692"/>
      <c r="H277" s="692"/>
      <c r="I277" s="692"/>
      <c r="J277" s="692"/>
      <c r="K277" s="692"/>
      <c r="L277" s="692"/>
      <c r="M277" s="692"/>
      <c r="N277" s="695"/>
    </row>
    <row r="278" spans="1:14" x14ac:dyDescent="0.25">
      <c r="A278" s="355"/>
      <c r="B278" s="356">
        <v>1</v>
      </c>
      <c r="C278" s="692" t="s">
        <v>461</v>
      </c>
      <c r="D278" s="692"/>
      <c r="E278" s="692"/>
      <c r="F278" s="357"/>
      <c r="G278" s="357"/>
      <c r="H278" s="357"/>
      <c r="I278" s="357"/>
      <c r="J278" s="358">
        <v>183.86</v>
      </c>
      <c r="K278" s="357"/>
      <c r="L278" s="358">
        <v>29.42</v>
      </c>
      <c r="M278" s="359">
        <v>20.34</v>
      </c>
      <c r="N278" s="360">
        <v>598</v>
      </c>
    </row>
    <row r="279" spans="1:14" x14ac:dyDescent="0.25">
      <c r="A279" s="355"/>
      <c r="B279" s="356">
        <v>4</v>
      </c>
      <c r="C279" s="692" t="s">
        <v>468</v>
      </c>
      <c r="D279" s="692"/>
      <c r="E279" s="692"/>
      <c r="F279" s="357"/>
      <c r="G279" s="357"/>
      <c r="H279" s="357"/>
      <c r="I279" s="357"/>
      <c r="J279" s="358">
        <v>3.68</v>
      </c>
      <c r="K279" s="357"/>
      <c r="L279" s="358">
        <v>0.59</v>
      </c>
      <c r="M279" s="359">
        <v>6.14</v>
      </c>
      <c r="N279" s="360">
        <v>4</v>
      </c>
    </row>
    <row r="280" spans="1:14" x14ac:dyDescent="0.25">
      <c r="A280" s="355"/>
      <c r="B280" s="354"/>
      <c r="C280" s="692" t="s">
        <v>462</v>
      </c>
      <c r="D280" s="692"/>
      <c r="E280" s="692"/>
      <c r="F280" s="357" t="s">
        <v>594</v>
      </c>
      <c r="G280" s="359">
        <v>15.12</v>
      </c>
      <c r="H280" s="357"/>
      <c r="I280" s="361">
        <v>2.4192</v>
      </c>
      <c r="J280" s="358"/>
      <c r="K280" s="357"/>
      <c r="L280" s="358"/>
      <c r="M280" s="357"/>
      <c r="N280" s="360"/>
    </row>
    <row r="281" spans="1:14" x14ac:dyDescent="0.25">
      <c r="A281" s="355"/>
      <c r="B281" s="354"/>
      <c r="C281" s="696" t="s">
        <v>463</v>
      </c>
      <c r="D281" s="696"/>
      <c r="E281" s="696"/>
      <c r="F281" s="362"/>
      <c r="G281" s="362"/>
      <c r="H281" s="362"/>
      <c r="I281" s="362"/>
      <c r="J281" s="363">
        <v>187.54</v>
      </c>
      <c r="K281" s="362"/>
      <c r="L281" s="363">
        <v>30.01</v>
      </c>
      <c r="M281" s="362"/>
      <c r="N281" s="364"/>
    </row>
    <row r="282" spans="1:14" x14ac:dyDescent="0.25">
      <c r="A282" s="355"/>
      <c r="B282" s="354"/>
      <c r="C282" s="692" t="s">
        <v>464</v>
      </c>
      <c r="D282" s="692"/>
      <c r="E282" s="692"/>
      <c r="F282" s="357"/>
      <c r="G282" s="357"/>
      <c r="H282" s="357"/>
      <c r="I282" s="357"/>
      <c r="J282" s="358"/>
      <c r="K282" s="357"/>
      <c r="L282" s="358">
        <v>29.42</v>
      </c>
      <c r="M282" s="357"/>
      <c r="N282" s="360">
        <v>598</v>
      </c>
    </row>
    <row r="283" spans="1:14" ht="78.75" x14ac:dyDescent="0.25">
      <c r="A283" s="355"/>
      <c r="B283" s="354" t="s">
        <v>630</v>
      </c>
      <c r="C283" s="692" t="s">
        <v>473</v>
      </c>
      <c r="D283" s="692"/>
      <c r="E283" s="692"/>
      <c r="F283" s="357" t="s">
        <v>596</v>
      </c>
      <c r="G283" s="365">
        <v>97</v>
      </c>
      <c r="H283" s="357"/>
      <c r="I283" s="365">
        <v>97</v>
      </c>
      <c r="J283" s="358"/>
      <c r="K283" s="357"/>
      <c r="L283" s="358">
        <v>28.54</v>
      </c>
      <c r="M283" s="357"/>
      <c r="N283" s="360">
        <v>580</v>
      </c>
    </row>
    <row r="284" spans="1:14" ht="78.75" x14ac:dyDescent="0.25">
      <c r="A284" s="355"/>
      <c r="B284" s="354" t="s">
        <v>631</v>
      </c>
      <c r="C284" s="692" t="s">
        <v>474</v>
      </c>
      <c r="D284" s="692"/>
      <c r="E284" s="692"/>
      <c r="F284" s="357" t="s">
        <v>596</v>
      </c>
      <c r="G284" s="365">
        <v>51</v>
      </c>
      <c r="H284" s="357"/>
      <c r="I284" s="365">
        <v>51</v>
      </c>
      <c r="J284" s="358"/>
      <c r="K284" s="357"/>
      <c r="L284" s="358">
        <v>15</v>
      </c>
      <c r="M284" s="357"/>
      <c r="N284" s="360">
        <v>305</v>
      </c>
    </row>
    <row r="285" spans="1:14" x14ac:dyDescent="0.25">
      <c r="A285" s="366"/>
      <c r="B285" s="367"/>
      <c r="C285" s="694" t="s">
        <v>465</v>
      </c>
      <c r="D285" s="694"/>
      <c r="E285" s="694"/>
      <c r="F285" s="349"/>
      <c r="G285" s="349"/>
      <c r="H285" s="349"/>
      <c r="I285" s="349"/>
      <c r="J285" s="351"/>
      <c r="K285" s="349"/>
      <c r="L285" s="351">
        <v>73.55</v>
      </c>
      <c r="M285" s="362"/>
      <c r="N285" s="352">
        <v>1487</v>
      </c>
    </row>
    <row r="286" spans="1:14" x14ac:dyDescent="0.25">
      <c r="A286" s="700" t="s">
        <v>665</v>
      </c>
      <c r="B286" s="701"/>
      <c r="C286" s="701"/>
      <c r="D286" s="701"/>
      <c r="E286" s="701"/>
      <c r="F286" s="701"/>
      <c r="G286" s="701"/>
      <c r="H286" s="701"/>
      <c r="I286" s="701"/>
      <c r="J286" s="701"/>
      <c r="K286" s="701"/>
      <c r="L286" s="701"/>
      <c r="M286" s="701"/>
      <c r="N286" s="702"/>
    </row>
    <row r="287" spans="1:14" ht="22.5" x14ac:dyDescent="0.25">
      <c r="A287" s="347">
        <v>23</v>
      </c>
      <c r="B287" s="348" t="s">
        <v>666</v>
      </c>
      <c r="C287" s="694" t="s">
        <v>667</v>
      </c>
      <c r="D287" s="694"/>
      <c r="E287" s="694"/>
      <c r="F287" s="349" t="s">
        <v>650</v>
      </c>
      <c r="G287" s="349"/>
      <c r="H287" s="349"/>
      <c r="I287" s="350">
        <v>1</v>
      </c>
      <c r="J287" s="351"/>
      <c r="K287" s="349"/>
      <c r="L287" s="351"/>
      <c r="M287" s="349"/>
      <c r="N287" s="352"/>
    </row>
    <row r="288" spans="1:14" x14ac:dyDescent="0.25">
      <c r="A288" s="355"/>
      <c r="B288" s="356">
        <v>1</v>
      </c>
      <c r="C288" s="692" t="s">
        <v>461</v>
      </c>
      <c r="D288" s="692"/>
      <c r="E288" s="692"/>
      <c r="F288" s="357"/>
      <c r="G288" s="357"/>
      <c r="H288" s="357"/>
      <c r="I288" s="357"/>
      <c r="J288" s="358">
        <v>22.07</v>
      </c>
      <c r="K288" s="357"/>
      <c r="L288" s="358">
        <v>22.07</v>
      </c>
      <c r="M288" s="359">
        <v>20.34</v>
      </c>
      <c r="N288" s="360">
        <v>449</v>
      </c>
    </row>
    <row r="289" spans="1:14" x14ac:dyDescent="0.25">
      <c r="A289" s="355"/>
      <c r="B289" s="356">
        <v>2</v>
      </c>
      <c r="C289" s="692" t="s">
        <v>466</v>
      </c>
      <c r="D289" s="692"/>
      <c r="E289" s="692"/>
      <c r="F289" s="357"/>
      <c r="G289" s="357"/>
      <c r="H289" s="357"/>
      <c r="I289" s="357"/>
      <c r="J289" s="358">
        <v>92.59</v>
      </c>
      <c r="K289" s="357"/>
      <c r="L289" s="358">
        <v>92.59</v>
      </c>
      <c r="M289" s="359">
        <v>8.7799999999999994</v>
      </c>
      <c r="N289" s="360">
        <v>813</v>
      </c>
    </row>
    <row r="290" spans="1:14" x14ac:dyDescent="0.25">
      <c r="A290" s="355"/>
      <c r="B290" s="356">
        <v>3</v>
      </c>
      <c r="C290" s="692" t="s">
        <v>467</v>
      </c>
      <c r="D290" s="692"/>
      <c r="E290" s="692"/>
      <c r="F290" s="357"/>
      <c r="G290" s="357"/>
      <c r="H290" s="357"/>
      <c r="I290" s="357"/>
      <c r="J290" s="358">
        <v>13.23</v>
      </c>
      <c r="K290" s="357"/>
      <c r="L290" s="358">
        <v>13.23</v>
      </c>
      <c r="M290" s="359">
        <v>20.34</v>
      </c>
      <c r="N290" s="360">
        <v>269</v>
      </c>
    </row>
    <row r="291" spans="1:14" x14ac:dyDescent="0.25">
      <c r="A291" s="355"/>
      <c r="B291" s="356">
        <v>4</v>
      </c>
      <c r="C291" s="692" t="s">
        <v>468</v>
      </c>
      <c r="D291" s="692"/>
      <c r="E291" s="692"/>
      <c r="F291" s="357"/>
      <c r="G291" s="357"/>
      <c r="H291" s="357"/>
      <c r="I291" s="357"/>
      <c r="J291" s="358">
        <v>0.44</v>
      </c>
      <c r="K291" s="357"/>
      <c r="L291" s="358">
        <v>0.44</v>
      </c>
      <c r="M291" s="359">
        <v>6.14</v>
      </c>
      <c r="N291" s="360">
        <v>3</v>
      </c>
    </row>
    <row r="292" spans="1:14" x14ac:dyDescent="0.25">
      <c r="A292" s="355"/>
      <c r="B292" s="354"/>
      <c r="C292" s="692" t="s">
        <v>462</v>
      </c>
      <c r="D292" s="692"/>
      <c r="E292" s="692"/>
      <c r="F292" s="357" t="s">
        <v>594</v>
      </c>
      <c r="G292" s="359">
        <v>1.76</v>
      </c>
      <c r="H292" s="357"/>
      <c r="I292" s="359">
        <v>1.76</v>
      </c>
      <c r="J292" s="358"/>
      <c r="K292" s="357"/>
      <c r="L292" s="358"/>
      <c r="M292" s="357"/>
      <c r="N292" s="360"/>
    </row>
    <row r="293" spans="1:14" x14ac:dyDescent="0.25">
      <c r="A293" s="355"/>
      <c r="B293" s="354"/>
      <c r="C293" s="692" t="s">
        <v>469</v>
      </c>
      <c r="D293" s="692"/>
      <c r="E293" s="692"/>
      <c r="F293" s="357" t="s">
        <v>594</v>
      </c>
      <c r="G293" s="359">
        <v>0.81</v>
      </c>
      <c r="H293" s="357"/>
      <c r="I293" s="359">
        <v>0.81</v>
      </c>
      <c r="J293" s="358"/>
      <c r="K293" s="357"/>
      <c r="L293" s="358"/>
      <c r="M293" s="357"/>
      <c r="N293" s="360"/>
    </row>
    <row r="294" spans="1:14" x14ac:dyDescent="0.25">
      <c r="A294" s="355"/>
      <c r="B294" s="354"/>
      <c r="C294" s="696" t="s">
        <v>463</v>
      </c>
      <c r="D294" s="696"/>
      <c r="E294" s="696"/>
      <c r="F294" s="362"/>
      <c r="G294" s="362"/>
      <c r="H294" s="362"/>
      <c r="I294" s="362"/>
      <c r="J294" s="363">
        <v>115.1</v>
      </c>
      <c r="K294" s="362"/>
      <c r="L294" s="363">
        <v>115.1</v>
      </c>
      <c r="M294" s="362"/>
      <c r="N294" s="364"/>
    </row>
    <row r="295" spans="1:14" x14ac:dyDescent="0.25">
      <c r="A295" s="355"/>
      <c r="B295" s="354"/>
      <c r="C295" s="692" t="s">
        <v>464</v>
      </c>
      <c r="D295" s="692"/>
      <c r="E295" s="692"/>
      <c r="F295" s="357"/>
      <c r="G295" s="357"/>
      <c r="H295" s="357"/>
      <c r="I295" s="357"/>
      <c r="J295" s="358"/>
      <c r="K295" s="357"/>
      <c r="L295" s="358">
        <v>35.299999999999997</v>
      </c>
      <c r="M295" s="357"/>
      <c r="N295" s="360">
        <v>718</v>
      </c>
    </row>
    <row r="296" spans="1:14" ht="78.75" x14ac:dyDescent="0.25">
      <c r="A296" s="355"/>
      <c r="B296" s="354" t="s">
        <v>630</v>
      </c>
      <c r="C296" s="692" t="s">
        <v>473</v>
      </c>
      <c r="D296" s="692"/>
      <c r="E296" s="692"/>
      <c r="F296" s="357" t="s">
        <v>596</v>
      </c>
      <c r="G296" s="365">
        <v>97</v>
      </c>
      <c r="H296" s="357"/>
      <c r="I296" s="365">
        <v>97</v>
      </c>
      <c r="J296" s="358"/>
      <c r="K296" s="357"/>
      <c r="L296" s="358">
        <v>34.24</v>
      </c>
      <c r="M296" s="357"/>
      <c r="N296" s="360">
        <v>696</v>
      </c>
    </row>
    <row r="297" spans="1:14" ht="78.75" x14ac:dyDescent="0.25">
      <c r="A297" s="355"/>
      <c r="B297" s="354" t="s">
        <v>631</v>
      </c>
      <c r="C297" s="692" t="s">
        <v>474</v>
      </c>
      <c r="D297" s="692"/>
      <c r="E297" s="692"/>
      <c r="F297" s="357" t="s">
        <v>596</v>
      </c>
      <c r="G297" s="365">
        <v>51</v>
      </c>
      <c r="H297" s="357"/>
      <c r="I297" s="365">
        <v>51</v>
      </c>
      <c r="J297" s="358"/>
      <c r="K297" s="357"/>
      <c r="L297" s="358">
        <v>18</v>
      </c>
      <c r="M297" s="357"/>
      <c r="N297" s="360">
        <v>366</v>
      </c>
    </row>
    <row r="298" spans="1:14" x14ac:dyDescent="0.25">
      <c r="A298" s="366"/>
      <c r="B298" s="367"/>
      <c r="C298" s="694" t="s">
        <v>465</v>
      </c>
      <c r="D298" s="694"/>
      <c r="E298" s="694"/>
      <c r="F298" s="349"/>
      <c r="G298" s="349"/>
      <c r="H298" s="349"/>
      <c r="I298" s="349"/>
      <c r="J298" s="351"/>
      <c r="K298" s="349"/>
      <c r="L298" s="351">
        <v>167.34</v>
      </c>
      <c r="M298" s="362"/>
      <c r="N298" s="352">
        <v>2327</v>
      </c>
    </row>
    <row r="299" spans="1:14" x14ac:dyDescent="0.25">
      <c r="A299" s="376"/>
      <c r="B299" s="367"/>
      <c r="C299" s="367"/>
      <c r="D299" s="367"/>
      <c r="E299" s="367"/>
      <c r="F299" s="376"/>
      <c r="G299" s="376"/>
      <c r="H299" s="376"/>
      <c r="I299" s="376"/>
      <c r="J299" s="377"/>
      <c r="K299" s="376"/>
      <c r="L299" s="377"/>
      <c r="M299" s="357"/>
      <c r="N299" s="377"/>
    </row>
    <row r="300" spans="1:14" x14ac:dyDescent="0.25">
      <c r="A300" s="378"/>
      <c r="B300" s="379"/>
      <c r="C300" s="694" t="s">
        <v>668</v>
      </c>
      <c r="D300" s="694"/>
      <c r="E300" s="694"/>
      <c r="F300" s="694"/>
      <c r="G300" s="694"/>
      <c r="H300" s="694"/>
      <c r="I300" s="694"/>
      <c r="J300" s="694"/>
      <c r="K300" s="694"/>
      <c r="L300" s="380">
        <v>5203.1899999999996</v>
      </c>
      <c r="M300" s="381"/>
      <c r="N300" s="382"/>
    </row>
    <row r="301" spans="1:14" x14ac:dyDescent="0.25">
      <c r="A301" s="697" t="s">
        <v>669</v>
      </c>
      <c r="B301" s="698"/>
      <c r="C301" s="698"/>
      <c r="D301" s="698"/>
      <c r="E301" s="698"/>
      <c r="F301" s="698"/>
      <c r="G301" s="698"/>
      <c r="H301" s="698"/>
      <c r="I301" s="698"/>
      <c r="J301" s="698"/>
      <c r="K301" s="698"/>
      <c r="L301" s="698"/>
      <c r="M301" s="698"/>
      <c r="N301" s="699"/>
    </row>
    <row r="302" spans="1:14" ht="22.5" x14ac:dyDescent="0.25">
      <c r="A302" s="347">
        <v>24</v>
      </c>
      <c r="B302" s="348" t="s">
        <v>670</v>
      </c>
      <c r="C302" s="694" t="s">
        <v>485</v>
      </c>
      <c r="D302" s="694"/>
      <c r="E302" s="694"/>
      <c r="F302" s="349" t="s">
        <v>671</v>
      </c>
      <c r="G302" s="349"/>
      <c r="H302" s="349"/>
      <c r="I302" s="350">
        <v>1</v>
      </c>
      <c r="J302" s="351">
        <v>559.83000000000004</v>
      </c>
      <c r="K302" s="349"/>
      <c r="L302" s="351">
        <v>559.83000000000004</v>
      </c>
      <c r="M302" s="370">
        <v>6.14</v>
      </c>
      <c r="N302" s="352">
        <v>3437</v>
      </c>
    </row>
    <row r="303" spans="1:14" x14ac:dyDescent="0.25">
      <c r="A303" s="366"/>
      <c r="B303" s="367"/>
      <c r="C303" s="320" t="s">
        <v>672</v>
      </c>
      <c r="D303" s="321"/>
      <c r="E303" s="321"/>
      <c r="F303" s="376"/>
      <c r="G303" s="376"/>
      <c r="H303" s="376"/>
      <c r="I303" s="376"/>
      <c r="J303" s="383"/>
      <c r="K303" s="376"/>
      <c r="L303" s="383"/>
      <c r="M303" s="384"/>
      <c r="N303" s="385"/>
    </row>
    <row r="304" spans="1:14" ht="22.5" x14ac:dyDescent="0.25">
      <c r="A304" s="347">
        <v>25</v>
      </c>
      <c r="B304" s="348" t="s">
        <v>673</v>
      </c>
      <c r="C304" s="694" t="s">
        <v>486</v>
      </c>
      <c r="D304" s="694"/>
      <c r="E304" s="694"/>
      <c r="F304" s="349" t="s">
        <v>671</v>
      </c>
      <c r="G304" s="349"/>
      <c r="H304" s="349"/>
      <c r="I304" s="350">
        <v>1</v>
      </c>
      <c r="J304" s="351">
        <v>102.05</v>
      </c>
      <c r="K304" s="349"/>
      <c r="L304" s="351">
        <v>102.05</v>
      </c>
      <c r="M304" s="370">
        <v>6.14</v>
      </c>
      <c r="N304" s="352">
        <v>627</v>
      </c>
    </row>
    <row r="305" spans="1:14" x14ac:dyDescent="0.25">
      <c r="A305" s="366"/>
      <c r="B305" s="367"/>
      <c r="C305" s="320" t="s">
        <v>672</v>
      </c>
      <c r="D305" s="321"/>
      <c r="E305" s="321"/>
      <c r="F305" s="376"/>
      <c r="G305" s="376"/>
      <c r="H305" s="376"/>
      <c r="I305" s="376"/>
      <c r="J305" s="383"/>
      <c r="K305" s="376"/>
      <c r="L305" s="383"/>
      <c r="M305" s="384"/>
      <c r="N305" s="385"/>
    </row>
    <row r="306" spans="1:14" x14ac:dyDescent="0.25">
      <c r="A306" s="347">
        <v>26</v>
      </c>
      <c r="B306" s="348" t="s">
        <v>674</v>
      </c>
      <c r="C306" s="694" t="s">
        <v>675</v>
      </c>
      <c r="D306" s="694"/>
      <c r="E306" s="694"/>
      <c r="F306" s="349" t="s">
        <v>671</v>
      </c>
      <c r="G306" s="349"/>
      <c r="H306" s="349"/>
      <c r="I306" s="350">
        <v>2</v>
      </c>
      <c r="J306" s="351">
        <v>361.02</v>
      </c>
      <c r="K306" s="349"/>
      <c r="L306" s="351">
        <v>722.04</v>
      </c>
      <c r="M306" s="370">
        <v>6.14</v>
      </c>
      <c r="N306" s="352">
        <v>4433</v>
      </c>
    </row>
    <row r="307" spans="1:14" x14ac:dyDescent="0.25">
      <c r="A307" s="366"/>
      <c r="B307" s="367"/>
      <c r="C307" s="320" t="s">
        <v>672</v>
      </c>
      <c r="D307" s="321"/>
      <c r="E307" s="321"/>
      <c r="F307" s="376"/>
      <c r="G307" s="376"/>
      <c r="H307" s="376"/>
      <c r="I307" s="376"/>
      <c r="J307" s="383"/>
      <c r="K307" s="376"/>
      <c r="L307" s="383"/>
      <c r="M307" s="384"/>
      <c r="N307" s="385"/>
    </row>
    <row r="308" spans="1:14" x14ac:dyDescent="0.25">
      <c r="A308" s="371"/>
      <c r="B308" s="322"/>
      <c r="C308" s="692" t="s">
        <v>676</v>
      </c>
      <c r="D308" s="692"/>
      <c r="E308" s="692"/>
      <c r="F308" s="692"/>
      <c r="G308" s="692"/>
      <c r="H308" s="692"/>
      <c r="I308" s="692"/>
      <c r="J308" s="692"/>
      <c r="K308" s="692"/>
      <c r="L308" s="692"/>
      <c r="M308" s="692"/>
      <c r="N308" s="695"/>
    </row>
    <row r="309" spans="1:14" x14ac:dyDescent="0.25">
      <c r="A309" s="347">
        <v>27</v>
      </c>
      <c r="B309" s="348" t="s">
        <v>674</v>
      </c>
      <c r="C309" s="694" t="s">
        <v>677</v>
      </c>
      <c r="D309" s="694"/>
      <c r="E309" s="694"/>
      <c r="F309" s="349" t="s">
        <v>671</v>
      </c>
      <c r="G309" s="349"/>
      <c r="H309" s="349"/>
      <c r="I309" s="350">
        <v>2</v>
      </c>
      <c r="J309" s="351">
        <v>47.5</v>
      </c>
      <c r="K309" s="349"/>
      <c r="L309" s="351">
        <v>95</v>
      </c>
      <c r="M309" s="370">
        <v>6.14</v>
      </c>
      <c r="N309" s="352">
        <v>583</v>
      </c>
    </row>
    <row r="310" spans="1:14" x14ac:dyDescent="0.25">
      <c r="A310" s="366"/>
      <c r="B310" s="367"/>
      <c r="C310" s="320" t="s">
        <v>672</v>
      </c>
      <c r="D310" s="321"/>
      <c r="E310" s="321"/>
      <c r="F310" s="376"/>
      <c r="G310" s="376"/>
      <c r="H310" s="376"/>
      <c r="I310" s="376"/>
      <c r="J310" s="383"/>
      <c r="K310" s="376"/>
      <c r="L310" s="383"/>
      <c r="M310" s="384"/>
      <c r="N310" s="385"/>
    </row>
    <row r="311" spans="1:14" x14ac:dyDescent="0.25">
      <c r="A311" s="371"/>
      <c r="B311" s="322"/>
      <c r="C311" s="692" t="s">
        <v>678</v>
      </c>
      <c r="D311" s="692"/>
      <c r="E311" s="692"/>
      <c r="F311" s="692"/>
      <c r="G311" s="692"/>
      <c r="H311" s="692"/>
      <c r="I311" s="692"/>
      <c r="J311" s="692"/>
      <c r="K311" s="692"/>
      <c r="L311" s="692"/>
      <c r="M311" s="692"/>
      <c r="N311" s="695"/>
    </row>
    <row r="312" spans="1:14" ht="22.5" x14ac:dyDescent="0.25">
      <c r="A312" s="347">
        <v>28</v>
      </c>
      <c r="B312" s="348" t="s">
        <v>679</v>
      </c>
      <c r="C312" s="694" t="s">
        <v>680</v>
      </c>
      <c r="D312" s="694"/>
      <c r="E312" s="694"/>
      <c r="F312" s="349" t="s">
        <v>671</v>
      </c>
      <c r="G312" s="349"/>
      <c r="H312" s="349"/>
      <c r="I312" s="350">
        <v>1</v>
      </c>
      <c r="J312" s="351">
        <v>1373.08</v>
      </c>
      <c r="K312" s="349"/>
      <c r="L312" s="351">
        <v>1373.08</v>
      </c>
      <c r="M312" s="370">
        <v>6.14</v>
      </c>
      <c r="N312" s="352">
        <v>8431</v>
      </c>
    </row>
    <row r="313" spans="1:14" x14ac:dyDescent="0.25">
      <c r="A313" s="366"/>
      <c r="B313" s="367"/>
      <c r="C313" s="320" t="s">
        <v>672</v>
      </c>
      <c r="D313" s="321"/>
      <c r="E313" s="321"/>
      <c r="F313" s="376"/>
      <c r="G313" s="376"/>
      <c r="H313" s="376"/>
      <c r="I313" s="376"/>
      <c r="J313" s="383"/>
      <c r="K313" s="376"/>
      <c r="L313" s="383"/>
      <c r="M313" s="384"/>
      <c r="N313" s="385"/>
    </row>
    <row r="314" spans="1:14" ht="22.5" x14ac:dyDescent="0.25">
      <c r="A314" s="347">
        <v>29</v>
      </c>
      <c r="B314" s="348" t="s">
        <v>683</v>
      </c>
      <c r="C314" s="694" t="s">
        <v>487</v>
      </c>
      <c r="D314" s="694"/>
      <c r="E314" s="694"/>
      <c r="F314" s="349" t="s">
        <v>671</v>
      </c>
      <c r="G314" s="349"/>
      <c r="H314" s="349"/>
      <c r="I314" s="350">
        <v>9</v>
      </c>
      <c r="J314" s="351">
        <v>131.30000000000001</v>
      </c>
      <c r="K314" s="349"/>
      <c r="L314" s="351">
        <v>1181.7</v>
      </c>
      <c r="M314" s="370">
        <v>6.14</v>
      </c>
      <c r="N314" s="352">
        <v>7256</v>
      </c>
    </row>
    <row r="315" spans="1:14" x14ac:dyDescent="0.25">
      <c r="A315" s="366"/>
      <c r="B315" s="367"/>
      <c r="C315" s="320" t="s">
        <v>672</v>
      </c>
      <c r="D315" s="321"/>
      <c r="E315" s="321"/>
      <c r="F315" s="376"/>
      <c r="G315" s="376"/>
      <c r="H315" s="376"/>
      <c r="I315" s="376"/>
      <c r="J315" s="383"/>
      <c r="K315" s="376"/>
      <c r="L315" s="383"/>
      <c r="M315" s="384"/>
      <c r="N315" s="385"/>
    </row>
    <row r="316" spans="1:14" ht="22.5" x14ac:dyDescent="0.25">
      <c r="A316" s="347">
        <v>30</v>
      </c>
      <c r="B316" s="348" t="s">
        <v>684</v>
      </c>
      <c r="C316" s="694" t="s">
        <v>488</v>
      </c>
      <c r="D316" s="694"/>
      <c r="E316" s="694"/>
      <c r="F316" s="349" t="s">
        <v>628</v>
      </c>
      <c r="G316" s="349"/>
      <c r="H316" s="349"/>
      <c r="I316" s="370">
        <v>0.09</v>
      </c>
      <c r="J316" s="351">
        <v>27</v>
      </c>
      <c r="K316" s="349"/>
      <c r="L316" s="351">
        <v>2.4300000000000002</v>
      </c>
      <c r="M316" s="370">
        <v>6.14</v>
      </c>
      <c r="N316" s="352">
        <v>15</v>
      </c>
    </row>
    <row r="317" spans="1:14" x14ac:dyDescent="0.25">
      <c r="A317" s="366"/>
      <c r="B317" s="367"/>
      <c r="C317" s="320" t="s">
        <v>672</v>
      </c>
      <c r="D317" s="321"/>
      <c r="E317" s="321"/>
      <c r="F317" s="376"/>
      <c r="G317" s="376"/>
      <c r="H317" s="376"/>
      <c r="I317" s="376"/>
      <c r="J317" s="383"/>
      <c r="K317" s="376"/>
      <c r="L317" s="383"/>
      <c r="M317" s="384"/>
      <c r="N317" s="385"/>
    </row>
    <row r="318" spans="1:14" x14ac:dyDescent="0.25">
      <c r="A318" s="371"/>
      <c r="B318" s="322"/>
      <c r="C318" s="692" t="s">
        <v>770</v>
      </c>
      <c r="D318" s="692"/>
      <c r="E318" s="692"/>
      <c r="F318" s="692"/>
      <c r="G318" s="692"/>
      <c r="H318" s="692"/>
      <c r="I318" s="692"/>
      <c r="J318" s="692"/>
      <c r="K318" s="692"/>
      <c r="L318" s="692"/>
      <c r="M318" s="692"/>
      <c r="N318" s="695"/>
    </row>
    <row r="319" spans="1:14" x14ac:dyDescent="0.25">
      <c r="A319" s="347">
        <v>31</v>
      </c>
      <c r="B319" s="348" t="s">
        <v>674</v>
      </c>
      <c r="C319" s="694" t="s">
        <v>686</v>
      </c>
      <c r="D319" s="694"/>
      <c r="E319" s="694"/>
      <c r="F319" s="349" t="s">
        <v>671</v>
      </c>
      <c r="G319" s="349"/>
      <c r="H319" s="349"/>
      <c r="I319" s="350">
        <v>15</v>
      </c>
      <c r="J319" s="351">
        <v>28.77</v>
      </c>
      <c r="K319" s="349"/>
      <c r="L319" s="351">
        <v>431.55</v>
      </c>
      <c r="M319" s="370">
        <v>6.14</v>
      </c>
      <c r="N319" s="352">
        <v>2650</v>
      </c>
    </row>
    <row r="320" spans="1:14" x14ac:dyDescent="0.25">
      <c r="A320" s="366"/>
      <c r="B320" s="367"/>
      <c r="C320" s="320" t="s">
        <v>672</v>
      </c>
      <c r="D320" s="321"/>
      <c r="E320" s="321"/>
      <c r="F320" s="376"/>
      <c r="G320" s="376"/>
      <c r="H320" s="376"/>
      <c r="I320" s="376"/>
      <c r="J320" s="383"/>
      <c r="K320" s="376"/>
      <c r="L320" s="383"/>
      <c r="M320" s="384"/>
      <c r="N320" s="385"/>
    </row>
    <row r="321" spans="1:14" x14ac:dyDescent="0.25">
      <c r="A321" s="371"/>
      <c r="B321" s="322"/>
      <c r="C321" s="692" t="s">
        <v>687</v>
      </c>
      <c r="D321" s="692"/>
      <c r="E321" s="692"/>
      <c r="F321" s="692"/>
      <c r="G321" s="692"/>
      <c r="H321" s="692"/>
      <c r="I321" s="692"/>
      <c r="J321" s="692"/>
      <c r="K321" s="692"/>
      <c r="L321" s="692"/>
      <c r="M321" s="692"/>
      <c r="N321" s="695"/>
    </row>
    <row r="322" spans="1:14" x14ac:dyDescent="0.25">
      <c r="A322" s="347">
        <v>32</v>
      </c>
      <c r="B322" s="348" t="s">
        <v>674</v>
      </c>
      <c r="C322" s="694" t="s">
        <v>688</v>
      </c>
      <c r="D322" s="694"/>
      <c r="E322" s="694"/>
      <c r="F322" s="349" t="s">
        <v>671</v>
      </c>
      <c r="G322" s="349"/>
      <c r="H322" s="349"/>
      <c r="I322" s="350">
        <v>1</v>
      </c>
      <c r="J322" s="351">
        <v>742.54</v>
      </c>
      <c r="K322" s="349"/>
      <c r="L322" s="351">
        <v>742.54</v>
      </c>
      <c r="M322" s="370">
        <v>6.14</v>
      </c>
      <c r="N322" s="352">
        <v>4559</v>
      </c>
    </row>
    <row r="323" spans="1:14" x14ac:dyDescent="0.25">
      <c r="A323" s="366"/>
      <c r="B323" s="367"/>
      <c r="C323" s="320" t="s">
        <v>672</v>
      </c>
      <c r="D323" s="321"/>
      <c r="E323" s="321"/>
      <c r="F323" s="376"/>
      <c r="G323" s="376"/>
      <c r="H323" s="376"/>
      <c r="I323" s="376"/>
      <c r="J323" s="383"/>
      <c r="K323" s="376"/>
      <c r="L323" s="383"/>
      <c r="M323" s="384"/>
      <c r="N323" s="385"/>
    </row>
    <row r="324" spans="1:14" x14ac:dyDescent="0.25">
      <c r="A324" s="371"/>
      <c r="B324" s="322"/>
      <c r="C324" s="692" t="s">
        <v>689</v>
      </c>
      <c r="D324" s="692"/>
      <c r="E324" s="692"/>
      <c r="F324" s="692"/>
      <c r="G324" s="692"/>
      <c r="H324" s="692"/>
      <c r="I324" s="692"/>
      <c r="J324" s="692"/>
      <c r="K324" s="692"/>
      <c r="L324" s="692"/>
      <c r="M324" s="692"/>
      <c r="N324" s="695"/>
    </row>
    <row r="325" spans="1:14" x14ac:dyDescent="0.25">
      <c r="A325" s="347">
        <v>33</v>
      </c>
      <c r="B325" s="348" t="s">
        <v>674</v>
      </c>
      <c r="C325" s="694" t="s">
        <v>690</v>
      </c>
      <c r="D325" s="694"/>
      <c r="E325" s="694"/>
      <c r="F325" s="349" t="s">
        <v>671</v>
      </c>
      <c r="G325" s="349"/>
      <c r="H325" s="349"/>
      <c r="I325" s="350">
        <v>6</v>
      </c>
      <c r="J325" s="351">
        <v>277.14</v>
      </c>
      <c r="K325" s="349"/>
      <c r="L325" s="351">
        <v>1662.84</v>
      </c>
      <c r="M325" s="370">
        <v>6.14</v>
      </c>
      <c r="N325" s="352">
        <v>10210</v>
      </c>
    </row>
    <row r="326" spans="1:14" x14ac:dyDescent="0.25">
      <c r="A326" s="366"/>
      <c r="B326" s="367"/>
      <c r="C326" s="320" t="s">
        <v>672</v>
      </c>
      <c r="D326" s="321"/>
      <c r="E326" s="321"/>
      <c r="F326" s="376"/>
      <c r="G326" s="376"/>
      <c r="H326" s="376"/>
      <c r="I326" s="376"/>
      <c r="J326" s="383"/>
      <c r="K326" s="376"/>
      <c r="L326" s="383"/>
      <c r="M326" s="384"/>
      <c r="N326" s="385"/>
    </row>
    <row r="327" spans="1:14" x14ac:dyDescent="0.25">
      <c r="A327" s="371"/>
      <c r="B327" s="322"/>
      <c r="C327" s="692" t="s">
        <v>691</v>
      </c>
      <c r="D327" s="692"/>
      <c r="E327" s="692"/>
      <c r="F327" s="692"/>
      <c r="G327" s="692"/>
      <c r="H327" s="692"/>
      <c r="I327" s="692"/>
      <c r="J327" s="692"/>
      <c r="K327" s="692"/>
      <c r="L327" s="692"/>
      <c r="M327" s="692"/>
      <c r="N327" s="695"/>
    </row>
    <row r="328" spans="1:14" ht="22.5" x14ac:dyDescent="0.25">
      <c r="A328" s="347">
        <v>34</v>
      </c>
      <c r="B328" s="348" t="s">
        <v>692</v>
      </c>
      <c r="C328" s="694" t="s">
        <v>693</v>
      </c>
      <c r="D328" s="694"/>
      <c r="E328" s="694"/>
      <c r="F328" s="349" t="s">
        <v>628</v>
      </c>
      <c r="G328" s="349"/>
      <c r="H328" s="349"/>
      <c r="I328" s="370">
        <v>0.12</v>
      </c>
      <c r="J328" s="351">
        <v>2265</v>
      </c>
      <c r="K328" s="349"/>
      <c r="L328" s="351">
        <v>271.8</v>
      </c>
      <c r="M328" s="370">
        <v>6.14</v>
      </c>
      <c r="N328" s="352">
        <v>1669</v>
      </c>
    </row>
    <row r="329" spans="1:14" x14ac:dyDescent="0.25">
      <c r="A329" s="366"/>
      <c r="B329" s="367"/>
      <c r="C329" s="320" t="s">
        <v>672</v>
      </c>
      <c r="D329" s="321"/>
      <c r="E329" s="321"/>
      <c r="F329" s="376"/>
      <c r="G329" s="376"/>
      <c r="H329" s="376"/>
      <c r="I329" s="376"/>
      <c r="J329" s="383"/>
      <c r="K329" s="376"/>
      <c r="L329" s="383"/>
      <c r="M329" s="384"/>
      <c r="N329" s="385"/>
    </row>
    <row r="330" spans="1:14" x14ac:dyDescent="0.25">
      <c r="A330" s="371"/>
      <c r="B330" s="322"/>
      <c r="C330" s="692" t="s">
        <v>694</v>
      </c>
      <c r="D330" s="692"/>
      <c r="E330" s="692"/>
      <c r="F330" s="692"/>
      <c r="G330" s="692"/>
      <c r="H330" s="692"/>
      <c r="I330" s="692"/>
      <c r="J330" s="692"/>
      <c r="K330" s="692"/>
      <c r="L330" s="692"/>
      <c r="M330" s="692"/>
      <c r="N330" s="695"/>
    </row>
    <row r="331" spans="1:14" x14ac:dyDescent="0.25">
      <c r="A331" s="347">
        <v>35</v>
      </c>
      <c r="B331" s="348" t="s">
        <v>695</v>
      </c>
      <c r="C331" s="694" t="s">
        <v>696</v>
      </c>
      <c r="D331" s="694"/>
      <c r="E331" s="694"/>
      <c r="F331" s="349" t="s">
        <v>697</v>
      </c>
      <c r="G331" s="349"/>
      <c r="H331" s="349"/>
      <c r="I331" s="370">
        <v>0.05</v>
      </c>
      <c r="J331" s="351">
        <v>8010.4</v>
      </c>
      <c r="K331" s="349"/>
      <c r="L331" s="351">
        <v>400.52</v>
      </c>
      <c r="M331" s="370">
        <v>6.14</v>
      </c>
      <c r="N331" s="352">
        <v>2459</v>
      </c>
    </row>
    <row r="332" spans="1:14" x14ac:dyDescent="0.25">
      <c r="A332" s="366"/>
      <c r="B332" s="367"/>
      <c r="C332" s="320" t="s">
        <v>698</v>
      </c>
      <c r="D332" s="321"/>
      <c r="E332" s="321"/>
      <c r="F332" s="376"/>
      <c r="G332" s="376"/>
      <c r="H332" s="376"/>
      <c r="I332" s="376"/>
      <c r="J332" s="383"/>
      <c r="K332" s="376"/>
      <c r="L332" s="383"/>
      <c r="M332" s="384"/>
      <c r="N332" s="385"/>
    </row>
    <row r="333" spans="1:14" x14ac:dyDescent="0.25">
      <c r="A333" s="371"/>
      <c r="B333" s="322"/>
      <c r="C333" s="692" t="s">
        <v>699</v>
      </c>
      <c r="D333" s="692"/>
      <c r="E333" s="692"/>
      <c r="F333" s="692"/>
      <c r="G333" s="692"/>
      <c r="H333" s="692"/>
      <c r="I333" s="692"/>
      <c r="J333" s="692"/>
      <c r="K333" s="692"/>
      <c r="L333" s="692"/>
      <c r="M333" s="692"/>
      <c r="N333" s="695"/>
    </row>
    <row r="334" spans="1:14" x14ac:dyDescent="0.25">
      <c r="A334" s="347">
        <v>36</v>
      </c>
      <c r="B334" s="348" t="s">
        <v>700</v>
      </c>
      <c r="C334" s="694" t="s">
        <v>701</v>
      </c>
      <c r="D334" s="694"/>
      <c r="E334" s="694"/>
      <c r="F334" s="349" t="s">
        <v>697</v>
      </c>
      <c r="G334" s="349"/>
      <c r="H334" s="349"/>
      <c r="I334" s="370">
        <v>7.0000000000000007E-2</v>
      </c>
      <c r="J334" s="351">
        <v>6891.1</v>
      </c>
      <c r="K334" s="349"/>
      <c r="L334" s="351">
        <v>482.38</v>
      </c>
      <c r="M334" s="370">
        <v>6.14</v>
      </c>
      <c r="N334" s="352">
        <v>2962</v>
      </c>
    </row>
    <row r="335" spans="1:14" x14ac:dyDescent="0.25">
      <c r="A335" s="366"/>
      <c r="B335" s="367"/>
      <c r="C335" s="320" t="s">
        <v>698</v>
      </c>
      <c r="D335" s="321"/>
      <c r="E335" s="321"/>
      <c r="F335" s="376"/>
      <c r="G335" s="376"/>
      <c r="H335" s="376"/>
      <c r="I335" s="376"/>
      <c r="J335" s="383"/>
      <c r="K335" s="376"/>
      <c r="L335" s="383"/>
      <c r="M335" s="384"/>
      <c r="N335" s="385"/>
    </row>
    <row r="336" spans="1:14" x14ac:dyDescent="0.25">
      <c r="A336" s="371"/>
      <c r="B336" s="322"/>
      <c r="C336" s="692" t="s">
        <v>702</v>
      </c>
      <c r="D336" s="692"/>
      <c r="E336" s="692"/>
      <c r="F336" s="692"/>
      <c r="G336" s="692"/>
      <c r="H336" s="692"/>
      <c r="I336" s="692"/>
      <c r="J336" s="692"/>
      <c r="K336" s="692"/>
      <c r="L336" s="692"/>
      <c r="M336" s="692"/>
      <c r="N336" s="695"/>
    </row>
    <row r="337" spans="1:14" ht="22.5" x14ac:dyDescent="0.25">
      <c r="A337" s="347">
        <v>37</v>
      </c>
      <c r="B337" s="348" t="s">
        <v>703</v>
      </c>
      <c r="C337" s="694" t="s">
        <v>704</v>
      </c>
      <c r="D337" s="694"/>
      <c r="E337" s="694"/>
      <c r="F337" s="349" t="s">
        <v>697</v>
      </c>
      <c r="G337" s="349"/>
      <c r="H337" s="349"/>
      <c r="I337" s="370">
        <v>0.08</v>
      </c>
      <c r="J337" s="351">
        <v>5178.2</v>
      </c>
      <c r="K337" s="349"/>
      <c r="L337" s="351">
        <v>414.26</v>
      </c>
      <c r="M337" s="370">
        <v>6.14</v>
      </c>
      <c r="N337" s="352">
        <v>2544</v>
      </c>
    </row>
    <row r="338" spans="1:14" x14ac:dyDescent="0.25">
      <c r="A338" s="366"/>
      <c r="B338" s="367"/>
      <c r="C338" s="320" t="s">
        <v>698</v>
      </c>
      <c r="D338" s="321"/>
      <c r="E338" s="321"/>
      <c r="F338" s="376"/>
      <c r="G338" s="376"/>
      <c r="H338" s="376"/>
      <c r="I338" s="376"/>
      <c r="J338" s="383"/>
      <c r="K338" s="376"/>
      <c r="L338" s="383"/>
      <c r="M338" s="384"/>
      <c r="N338" s="385"/>
    </row>
    <row r="339" spans="1:14" x14ac:dyDescent="0.25">
      <c r="A339" s="371"/>
      <c r="B339" s="322"/>
      <c r="C339" s="692" t="s">
        <v>705</v>
      </c>
      <c r="D339" s="692"/>
      <c r="E339" s="692"/>
      <c r="F339" s="692"/>
      <c r="G339" s="692"/>
      <c r="H339" s="692"/>
      <c r="I339" s="692"/>
      <c r="J339" s="692"/>
      <c r="K339" s="692"/>
      <c r="L339" s="692"/>
      <c r="M339" s="692"/>
      <c r="N339" s="695"/>
    </row>
    <row r="340" spans="1:14" ht="22.5" x14ac:dyDescent="0.25">
      <c r="A340" s="347">
        <v>38</v>
      </c>
      <c r="B340" s="348" t="s">
        <v>706</v>
      </c>
      <c r="C340" s="694" t="s">
        <v>707</v>
      </c>
      <c r="D340" s="694"/>
      <c r="E340" s="694"/>
      <c r="F340" s="349" t="s">
        <v>671</v>
      </c>
      <c r="G340" s="349"/>
      <c r="H340" s="349"/>
      <c r="I340" s="350">
        <v>3</v>
      </c>
      <c r="J340" s="351">
        <v>5.62</v>
      </c>
      <c r="K340" s="349"/>
      <c r="L340" s="351">
        <v>16.86</v>
      </c>
      <c r="M340" s="370">
        <v>6.14</v>
      </c>
      <c r="N340" s="352">
        <v>104</v>
      </c>
    </row>
    <row r="341" spans="1:14" x14ac:dyDescent="0.25">
      <c r="A341" s="366"/>
      <c r="B341" s="367"/>
      <c r="C341" s="320" t="s">
        <v>698</v>
      </c>
      <c r="D341" s="321"/>
      <c r="E341" s="321"/>
      <c r="F341" s="376"/>
      <c r="G341" s="376"/>
      <c r="H341" s="376"/>
      <c r="I341" s="376"/>
      <c r="J341" s="383"/>
      <c r="K341" s="376"/>
      <c r="L341" s="383"/>
      <c r="M341" s="384"/>
      <c r="N341" s="385"/>
    </row>
    <row r="342" spans="1:14" ht="22.5" x14ac:dyDescent="0.25">
      <c r="A342" s="347">
        <v>39</v>
      </c>
      <c r="B342" s="348" t="s">
        <v>708</v>
      </c>
      <c r="C342" s="694" t="s">
        <v>709</v>
      </c>
      <c r="D342" s="694"/>
      <c r="E342" s="694"/>
      <c r="F342" s="349" t="s">
        <v>671</v>
      </c>
      <c r="G342" s="349"/>
      <c r="H342" s="349"/>
      <c r="I342" s="350">
        <v>3</v>
      </c>
      <c r="J342" s="351">
        <v>13.21</v>
      </c>
      <c r="K342" s="349"/>
      <c r="L342" s="351">
        <v>39.630000000000003</v>
      </c>
      <c r="M342" s="370">
        <v>6.14</v>
      </c>
      <c r="N342" s="352">
        <v>243</v>
      </c>
    </row>
    <row r="343" spans="1:14" x14ac:dyDescent="0.25">
      <c r="A343" s="366"/>
      <c r="B343" s="367"/>
      <c r="C343" s="320" t="s">
        <v>698</v>
      </c>
      <c r="D343" s="321"/>
      <c r="E343" s="321"/>
      <c r="F343" s="376"/>
      <c r="G343" s="376"/>
      <c r="H343" s="376"/>
      <c r="I343" s="376"/>
      <c r="J343" s="383"/>
      <c r="K343" s="376"/>
      <c r="L343" s="383"/>
      <c r="M343" s="384"/>
      <c r="N343" s="385"/>
    </row>
    <row r="344" spans="1:14" ht="22.5" x14ac:dyDescent="0.25">
      <c r="A344" s="347">
        <v>40</v>
      </c>
      <c r="B344" s="348" t="s">
        <v>710</v>
      </c>
      <c r="C344" s="694" t="s">
        <v>711</v>
      </c>
      <c r="D344" s="694"/>
      <c r="E344" s="694"/>
      <c r="F344" s="349" t="s">
        <v>712</v>
      </c>
      <c r="G344" s="349"/>
      <c r="H344" s="349"/>
      <c r="I344" s="370">
        <v>0.06</v>
      </c>
      <c r="J344" s="351">
        <v>32550</v>
      </c>
      <c r="K344" s="349"/>
      <c r="L344" s="351">
        <v>1953</v>
      </c>
      <c r="M344" s="370">
        <v>6.14</v>
      </c>
      <c r="N344" s="352">
        <v>11991</v>
      </c>
    </row>
    <row r="345" spans="1:14" x14ac:dyDescent="0.25">
      <c r="A345" s="366"/>
      <c r="B345" s="367"/>
      <c r="C345" s="320" t="s">
        <v>672</v>
      </c>
      <c r="D345" s="321"/>
      <c r="E345" s="321"/>
      <c r="F345" s="376"/>
      <c r="G345" s="376"/>
      <c r="H345" s="376"/>
      <c r="I345" s="376"/>
      <c r="J345" s="383"/>
      <c r="K345" s="376"/>
      <c r="L345" s="383"/>
      <c r="M345" s="384"/>
      <c r="N345" s="385"/>
    </row>
    <row r="346" spans="1:14" x14ac:dyDescent="0.25">
      <c r="A346" s="371"/>
      <c r="B346" s="322"/>
      <c r="C346" s="692" t="s">
        <v>771</v>
      </c>
      <c r="D346" s="692"/>
      <c r="E346" s="692"/>
      <c r="F346" s="692"/>
      <c r="G346" s="692"/>
      <c r="H346" s="692"/>
      <c r="I346" s="692"/>
      <c r="J346" s="692"/>
      <c r="K346" s="692"/>
      <c r="L346" s="692"/>
      <c r="M346" s="692"/>
      <c r="N346" s="695"/>
    </row>
    <row r="347" spans="1:14" x14ac:dyDescent="0.25">
      <c r="A347" s="347">
        <v>41</v>
      </c>
      <c r="B347" s="348" t="s">
        <v>674</v>
      </c>
      <c r="C347" s="694" t="s">
        <v>714</v>
      </c>
      <c r="D347" s="694"/>
      <c r="E347" s="694"/>
      <c r="F347" s="349" t="s">
        <v>671</v>
      </c>
      <c r="G347" s="349"/>
      <c r="H347" s="349"/>
      <c r="I347" s="350">
        <v>2</v>
      </c>
      <c r="J347" s="351">
        <v>277.14</v>
      </c>
      <c r="K347" s="349"/>
      <c r="L347" s="351">
        <v>554.28</v>
      </c>
      <c r="M347" s="370">
        <v>6.14</v>
      </c>
      <c r="N347" s="352">
        <v>3403</v>
      </c>
    </row>
    <row r="348" spans="1:14" x14ac:dyDescent="0.25">
      <c r="A348" s="366"/>
      <c r="B348" s="367"/>
      <c r="C348" s="320" t="s">
        <v>672</v>
      </c>
      <c r="D348" s="321"/>
      <c r="E348" s="321"/>
      <c r="F348" s="376"/>
      <c r="G348" s="376"/>
      <c r="H348" s="376"/>
      <c r="I348" s="376"/>
      <c r="J348" s="383"/>
      <c r="K348" s="376"/>
      <c r="L348" s="383"/>
      <c r="M348" s="384"/>
      <c r="N348" s="385"/>
    </row>
    <row r="349" spans="1:14" x14ac:dyDescent="0.25">
      <c r="A349" s="371"/>
      <c r="B349" s="322"/>
      <c r="C349" s="692" t="s">
        <v>691</v>
      </c>
      <c r="D349" s="692"/>
      <c r="E349" s="692"/>
      <c r="F349" s="692"/>
      <c r="G349" s="692"/>
      <c r="H349" s="692"/>
      <c r="I349" s="692"/>
      <c r="J349" s="692"/>
      <c r="K349" s="692"/>
      <c r="L349" s="692"/>
      <c r="M349" s="692"/>
      <c r="N349" s="695"/>
    </row>
    <row r="350" spans="1:14" x14ac:dyDescent="0.25">
      <c r="A350" s="376"/>
      <c r="B350" s="367"/>
      <c r="C350" s="367"/>
      <c r="D350" s="367"/>
      <c r="E350" s="367"/>
      <c r="F350" s="376"/>
      <c r="G350" s="376"/>
      <c r="H350" s="376"/>
      <c r="I350" s="376"/>
      <c r="J350" s="377"/>
      <c r="K350" s="376"/>
      <c r="L350" s="377"/>
      <c r="M350" s="357"/>
      <c r="N350" s="377"/>
    </row>
    <row r="351" spans="1:14" x14ac:dyDescent="0.25">
      <c r="A351" s="378"/>
      <c r="B351" s="379"/>
      <c r="C351" s="694" t="s">
        <v>715</v>
      </c>
      <c r="D351" s="694"/>
      <c r="E351" s="694"/>
      <c r="F351" s="694"/>
      <c r="G351" s="694"/>
      <c r="H351" s="694"/>
      <c r="I351" s="694"/>
      <c r="J351" s="694"/>
      <c r="K351" s="694"/>
      <c r="L351" s="380">
        <v>11005.79</v>
      </c>
      <c r="M351" s="381"/>
      <c r="N351" s="382"/>
    </row>
    <row r="352" spans="1:14" x14ac:dyDescent="0.25">
      <c r="A352" s="697" t="s">
        <v>716</v>
      </c>
      <c r="B352" s="698"/>
      <c r="C352" s="698"/>
      <c r="D352" s="698"/>
      <c r="E352" s="698"/>
      <c r="F352" s="698"/>
      <c r="G352" s="698"/>
      <c r="H352" s="698"/>
      <c r="I352" s="698"/>
      <c r="J352" s="698"/>
      <c r="K352" s="698"/>
      <c r="L352" s="698"/>
      <c r="M352" s="698"/>
      <c r="N352" s="699"/>
    </row>
    <row r="353" spans="1:14" ht="22.5" x14ac:dyDescent="0.25">
      <c r="A353" s="386" t="s">
        <v>772</v>
      </c>
      <c r="B353" s="348" t="s">
        <v>674</v>
      </c>
      <c r="C353" s="694" t="s">
        <v>718</v>
      </c>
      <c r="D353" s="694"/>
      <c r="E353" s="694"/>
      <c r="F353" s="349" t="s">
        <v>671</v>
      </c>
      <c r="G353" s="349"/>
      <c r="H353" s="349"/>
      <c r="I353" s="350">
        <v>1</v>
      </c>
      <c r="J353" s="351">
        <v>3114.58</v>
      </c>
      <c r="K353" s="374">
        <v>1.04236</v>
      </c>
      <c r="L353" s="351">
        <v>3246.51</v>
      </c>
      <c r="M353" s="370">
        <v>6.16</v>
      </c>
      <c r="N353" s="352">
        <v>19999</v>
      </c>
    </row>
    <row r="354" spans="1:14" x14ac:dyDescent="0.25">
      <c r="A354" s="366"/>
      <c r="B354" s="367"/>
      <c r="C354" s="320" t="s">
        <v>719</v>
      </c>
      <c r="D354" s="321"/>
      <c r="E354" s="321"/>
      <c r="F354" s="376"/>
      <c r="G354" s="376"/>
      <c r="H354" s="376"/>
      <c r="I354" s="376"/>
      <c r="J354" s="383"/>
      <c r="K354" s="376"/>
      <c r="L354" s="383"/>
      <c r="M354" s="384"/>
      <c r="N354" s="385"/>
    </row>
    <row r="355" spans="1:14" x14ac:dyDescent="0.25">
      <c r="A355" s="371"/>
      <c r="B355" s="322"/>
      <c r="C355" s="692" t="s">
        <v>720</v>
      </c>
      <c r="D355" s="692"/>
      <c r="E355" s="692"/>
      <c r="F355" s="692"/>
      <c r="G355" s="692"/>
      <c r="H355" s="692"/>
      <c r="I355" s="692"/>
      <c r="J355" s="692"/>
      <c r="K355" s="692"/>
      <c r="L355" s="692"/>
      <c r="M355" s="692"/>
      <c r="N355" s="695"/>
    </row>
    <row r="356" spans="1:14" ht="45" x14ac:dyDescent="0.25">
      <c r="A356" s="353"/>
      <c r="B356" s="354" t="s">
        <v>721</v>
      </c>
      <c r="C356" s="692" t="s">
        <v>490</v>
      </c>
      <c r="D356" s="692"/>
      <c r="E356" s="692"/>
      <c r="F356" s="692"/>
      <c r="G356" s="692"/>
      <c r="H356" s="692"/>
      <c r="I356" s="692"/>
      <c r="J356" s="692"/>
      <c r="K356" s="692"/>
      <c r="L356" s="692"/>
      <c r="M356" s="692"/>
      <c r="N356" s="695"/>
    </row>
    <row r="357" spans="1:14" ht="45" x14ac:dyDescent="0.25">
      <c r="A357" s="353"/>
      <c r="B357" s="354" t="s">
        <v>722</v>
      </c>
      <c r="C357" s="692" t="s">
        <v>491</v>
      </c>
      <c r="D357" s="692"/>
      <c r="E357" s="692"/>
      <c r="F357" s="692"/>
      <c r="G357" s="692"/>
      <c r="H357" s="692"/>
      <c r="I357" s="692"/>
      <c r="J357" s="692"/>
      <c r="K357" s="692"/>
      <c r="L357" s="692"/>
      <c r="M357" s="692"/>
      <c r="N357" s="695"/>
    </row>
    <row r="358" spans="1:14" ht="22.5" x14ac:dyDescent="0.25">
      <c r="A358" s="386" t="s">
        <v>773</v>
      </c>
      <c r="B358" s="348" t="s">
        <v>674</v>
      </c>
      <c r="C358" s="694" t="s">
        <v>724</v>
      </c>
      <c r="D358" s="694"/>
      <c r="E358" s="694"/>
      <c r="F358" s="349" t="s">
        <v>671</v>
      </c>
      <c r="G358" s="349"/>
      <c r="H358" s="349"/>
      <c r="I358" s="350">
        <v>1</v>
      </c>
      <c r="J358" s="351">
        <v>162067.1</v>
      </c>
      <c r="K358" s="374">
        <v>1.04236</v>
      </c>
      <c r="L358" s="351">
        <v>168932.26</v>
      </c>
      <c r="M358" s="370">
        <v>6.16</v>
      </c>
      <c r="N358" s="352">
        <v>1040623</v>
      </c>
    </row>
    <row r="359" spans="1:14" x14ac:dyDescent="0.25">
      <c r="A359" s="366"/>
      <c r="B359" s="367"/>
      <c r="C359" s="320" t="s">
        <v>719</v>
      </c>
      <c r="D359" s="321"/>
      <c r="E359" s="321"/>
      <c r="F359" s="376"/>
      <c r="G359" s="376"/>
      <c r="H359" s="376"/>
      <c r="I359" s="376"/>
      <c r="J359" s="383"/>
      <c r="K359" s="376"/>
      <c r="L359" s="383"/>
      <c r="M359" s="384"/>
      <c r="N359" s="385"/>
    </row>
    <row r="360" spans="1:14" x14ac:dyDescent="0.25">
      <c r="A360" s="371"/>
      <c r="B360" s="322"/>
      <c r="C360" s="692" t="s">
        <v>725</v>
      </c>
      <c r="D360" s="692"/>
      <c r="E360" s="692"/>
      <c r="F360" s="692"/>
      <c r="G360" s="692"/>
      <c r="H360" s="692"/>
      <c r="I360" s="692"/>
      <c r="J360" s="692"/>
      <c r="K360" s="692"/>
      <c r="L360" s="692"/>
      <c r="M360" s="692"/>
      <c r="N360" s="695"/>
    </row>
    <row r="361" spans="1:14" ht="45" x14ac:dyDescent="0.25">
      <c r="A361" s="353"/>
      <c r="B361" s="354" t="s">
        <v>721</v>
      </c>
      <c r="C361" s="692" t="s">
        <v>490</v>
      </c>
      <c r="D361" s="692"/>
      <c r="E361" s="692"/>
      <c r="F361" s="692"/>
      <c r="G361" s="692"/>
      <c r="H361" s="692"/>
      <c r="I361" s="692"/>
      <c r="J361" s="692"/>
      <c r="K361" s="692"/>
      <c r="L361" s="692"/>
      <c r="M361" s="692"/>
      <c r="N361" s="695"/>
    </row>
    <row r="362" spans="1:14" ht="45" x14ac:dyDescent="0.25">
      <c r="A362" s="353"/>
      <c r="B362" s="354" t="s">
        <v>722</v>
      </c>
      <c r="C362" s="692" t="s">
        <v>491</v>
      </c>
      <c r="D362" s="692"/>
      <c r="E362" s="692"/>
      <c r="F362" s="692"/>
      <c r="G362" s="692"/>
      <c r="H362" s="692"/>
      <c r="I362" s="692"/>
      <c r="J362" s="692"/>
      <c r="K362" s="692"/>
      <c r="L362" s="692"/>
      <c r="M362" s="692"/>
      <c r="N362" s="695"/>
    </row>
    <row r="363" spans="1:14" x14ac:dyDescent="0.25">
      <c r="A363" s="376"/>
      <c r="B363" s="367"/>
      <c r="C363" s="367"/>
      <c r="D363" s="367"/>
      <c r="E363" s="367"/>
      <c r="F363" s="376"/>
      <c r="G363" s="376"/>
      <c r="H363" s="376"/>
      <c r="I363" s="376"/>
      <c r="J363" s="377"/>
      <c r="K363" s="376"/>
      <c r="L363" s="377"/>
      <c r="M363" s="357"/>
      <c r="N363" s="377"/>
    </row>
    <row r="364" spans="1:14" x14ac:dyDescent="0.25">
      <c r="A364" s="378"/>
      <c r="B364" s="379"/>
      <c r="C364" s="694" t="s">
        <v>726</v>
      </c>
      <c r="D364" s="694"/>
      <c r="E364" s="694"/>
      <c r="F364" s="694"/>
      <c r="G364" s="694"/>
      <c r="H364" s="694"/>
      <c r="I364" s="694"/>
      <c r="J364" s="694"/>
      <c r="K364" s="694"/>
      <c r="L364" s="380">
        <v>172178.77</v>
      </c>
      <c r="M364" s="381"/>
      <c r="N364" s="382"/>
    </row>
    <row r="365" spans="1:14" x14ac:dyDescent="0.25">
      <c r="A365" s="697" t="s">
        <v>727</v>
      </c>
      <c r="B365" s="698"/>
      <c r="C365" s="698"/>
      <c r="D365" s="698"/>
      <c r="E365" s="698"/>
      <c r="F365" s="698"/>
      <c r="G365" s="698"/>
      <c r="H365" s="698"/>
      <c r="I365" s="698"/>
      <c r="J365" s="698"/>
      <c r="K365" s="698"/>
      <c r="L365" s="698"/>
      <c r="M365" s="698"/>
      <c r="N365" s="699"/>
    </row>
    <row r="366" spans="1:14" ht="33.75" x14ac:dyDescent="0.25">
      <c r="A366" s="347">
        <v>44</v>
      </c>
      <c r="B366" s="348" t="s">
        <v>728</v>
      </c>
      <c r="C366" s="694" t="s">
        <v>729</v>
      </c>
      <c r="D366" s="694"/>
      <c r="E366" s="694"/>
      <c r="F366" s="349" t="s">
        <v>730</v>
      </c>
      <c r="G366" s="349"/>
      <c r="H366" s="349"/>
      <c r="I366" s="350">
        <v>6</v>
      </c>
      <c r="J366" s="351"/>
      <c r="K366" s="349"/>
      <c r="L366" s="351"/>
      <c r="M366" s="349"/>
      <c r="N366" s="352"/>
    </row>
    <row r="367" spans="1:14" ht="56.25" x14ac:dyDescent="0.25">
      <c r="A367" s="353"/>
      <c r="B367" s="354" t="s">
        <v>731</v>
      </c>
      <c r="C367" s="692" t="s">
        <v>492</v>
      </c>
      <c r="D367" s="692"/>
      <c r="E367" s="692"/>
      <c r="F367" s="692"/>
      <c r="G367" s="692"/>
      <c r="H367" s="692"/>
      <c r="I367" s="692"/>
      <c r="J367" s="692"/>
      <c r="K367" s="692"/>
      <c r="L367" s="692"/>
      <c r="M367" s="692"/>
      <c r="N367" s="695"/>
    </row>
    <row r="368" spans="1:14" x14ac:dyDescent="0.25">
      <c r="A368" s="355"/>
      <c r="B368" s="356">
        <v>1</v>
      </c>
      <c r="C368" s="692" t="s">
        <v>461</v>
      </c>
      <c r="D368" s="692"/>
      <c r="E368" s="692"/>
      <c r="F368" s="357"/>
      <c r="G368" s="357"/>
      <c r="H368" s="357"/>
      <c r="I368" s="357"/>
      <c r="J368" s="358">
        <v>26.22</v>
      </c>
      <c r="K368" s="369">
        <v>1.3</v>
      </c>
      <c r="L368" s="358">
        <v>204.52</v>
      </c>
      <c r="M368" s="359">
        <v>20.34</v>
      </c>
      <c r="N368" s="360">
        <v>4160</v>
      </c>
    </row>
    <row r="369" spans="1:14" x14ac:dyDescent="0.25">
      <c r="A369" s="355"/>
      <c r="B369" s="354"/>
      <c r="C369" s="692" t="s">
        <v>462</v>
      </c>
      <c r="D369" s="692"/>
      <c r="E369" s="692"/>
      <c r="F369" s="357" t="s">
        <v>594</v>
      </c>
      <c r="G369" s="359">
        <v>1.62</v>
      </c>
      <c r="H369" s="369">
        <v>1.3</v>
      </c>
      <c r="I369" s="368">
        <v>12.635999999999999</v>
      </c>
      <c r="J369" s="358"/>
      <c r="K369" s="357"/>
      <c r="L369" s="358"/>
      <c r="M369" s="357"/>
      <c r="N369" s="360"/>
    </row>
    <row r="370" spans="1:14" x14ac:dyDescent="0.25">
      <c r="A370" s="355"/>
      <c r="B370" s="354"/>
      <c r="C370" s="696" t="s">
        <v>463</v>
      </c>
      <c r="D370" s="696"/>
      <c r="E370" s="696"/>
      <c r="F370" s="362"/>
      <c r="G370" s="362"/>
      <c r="H370" s="362"/>
      <c r="I370" s="362"/>
      <c r="J370" s="363">
        <v>26.22</v>
      </c>
      <c r="K370" s="362"/>
      <c r="L370" s="363">
        <v>204.52</v>
      </c>
      <c r="M370" s="362"/>
      <c r="N370" s="364"/>
    </row>
    <row r="371" spans="1:14" x14ac:dyDescent="0.25">
      <c r="A371" s="355"/>
      <c r="B371" s="354"/>
      <c r="C371" s="692" t="s">
        <v>464</v>
      </c>
      <c r="D371" s="692"/>
      <c r="E371" s="692"/>
      <c r="F371" s="357"/>
      <c r="G371" s="357"/>
      <c r="H371" s="357"/>
      <c r="I371" s="357"/>
      <c r="J371" s="358"/>
      <c r="K371" s="357"/>
      <c r="L371" s="358">
        <v>204.52</v>
      </c>
      <c r="M371" s="357"/>
      <c r="N371" s="360">
        <v>4160</v>
      </c>
    </row>
    <row r="372" spans="1:14" ht="67.5" x14ac:dyDescent="0.25">
      <c r="A372" s="355"/>
      <c r="B372" s="354" t="s">
        <v>732</v>
      </c>
      <c r="C372" s="692" t="s">
        <v>493</v>
      </c>
      <c r="D372" s="692"/>
      <c r="E372" s="692"/>
      <c r="F372" s="357" t="s">
        <v>596</v>
      </c>
      <c r="G372" s="365">
        <v>74</v>
      </c>
      <c r="H372" s="357"/>
      <c r="I372" s="365">
        <v>74</v>
      </c>
      <c r="J372" s="358"/>
      <c r="K372" s="357"/>
      <c r="L372" s="358">
        <v>151.34</v>
      </c>
      <c r="M372" s="357"/>
      <c r="N372" s="360">
        <v>3078</v>
      </c>
    </row>
    <row r="373" spans="1:14" ht="67.5" x14ac:dyDescent="0.25">
      <c r="A373" s="355"/>
      <c r="B373" s="354" t="s">
        <v>733</v>
      </c>
      <c r="C373" s="692" t="s">
        <v>494</v>
      </c>
      <c r="D373" s="692"/>
      <c r="E373" s="692"/>
      <c r="F373" s="357" t="s">
        <v>596</v>
      </c>
      <c r="G373" s="365">
        <v>36</v>
      </c>
      <c r="H373" s="357"/>
      <c r="I373" s="365">
        <v>36</v>
      </c>
      <c r="J373" s="358"/>
      <c r="K373" s="357"/>
      <c r="L373" s="358">
        <v>73.63</v>
      </c>
      <c r="M373" s="357"/>
      <c r="N373" s="360">
        <v>1498</v>
      </c>
    </row>
    <row r="374" spans="1:14" x14ac:dyDescent="0.25">
      <c r="A374" s="366"/>
      <c r="B374" s="367"/>
      <c r="C374" s="694" t="s">
        <v>465</v>
      </c>
      <c r="D374" s="694"/>
      <c r="E374" s="694"/>
      <c r="F374" s="349"/>
      <c r="G374" s="349"/>
      <c r="H374" s="349"/>
      <c r="I374" s="349"/>
      <c r="J374" s="351"/>
      <c r="K374" s="349"/>
      <c r="L374" s="351">
        <v>429.49</v>
      </c>
      <c r="M374" s="362"/>
      <c r="N374" s="352">
        <v>8736</v>
      </c>
    </row>
    <row r="375" spans="1:14" ht="22.5" x14ac:dyDescent="0.25">
      <c r="A375" s="347">
        <v>45</v>
      </c>
      <c r="B375" s="348" t="s">
        <v>734</v>
      </c>
      <c r="C375" s="694" t="s">
        <v>735</v>
      </c>
      <c r="D375" s="694"/>
      <c r="E375" s="694"/>
      <c r="F375" s="349" t="s">
        <v>650</v>
      </c>
      <c r="G375" s="349"/>
      <c r="H375" s="349"/>
      <c r="I375" s="350">
        <v>1</v>
      </c>
      <c r="J375" s="351"/>
      <c r="K375" s="349"/>
      <c r="L375" s="351"/>
      <c r="M375" s="349"/>
      <c r="N375" s="352"/>
    </row>
    <row r="376" spans="1:14" ht="56.25" x14ac:dyDescent="0.25">
      <c r="A376" s="353"/>
      <c r="B376" s="354" t="s">
        <v>731</v>
      </c>
      <c r="C376" s="692" t="s">
        <v>492</v>
      </c>
      <c r="D376" s="692"/>
      <c r="E376" s="692"/>
      <c r="F376" s="692"/>
      <c r="G376" s="692"/>
      <c r="H376" s="692"/>
      <c r="I376" s="692"/>
      <c r="J376" s="692"/>
      <c r="K376" s="692"/>
      <c r="L376" s="692"/>
      <c r="M376" s="692"/>
      <c r="N376" s="695"/>
    </row>
    <row r="377" spans="1:14" x14ac:dyDescent="0.25">
      <c r="A377" s="355"/>
      <c r="B377" s="356">
        <v>1</v>
      </c>
      <c r="C377" s="692" t="s">
        <v>461</v>
      </c>
      <c r="D377" s="692"/>
      <c r="E377" s="692"/>
      <c r="F377" s="357"/>
      <c r="G377" s="357"/>
      <c r="H377" s="357"/>
      <c r="I377" s="357"/>
      <c r="J377" s="358">
        <v>83.39</v>
      </c>
      <c r="K377" s="369">
        <v>1.3</v>
      </c>
      <c r="L377" s="358">
        <v>108.41</v>
      </c>
      <c r="M377" s="359">
        <v>20.34</v>
      </c>
      <c r="N377" s="360">
        <v>2205</v>
      </c>
    </row>
    <row r="378" spans="1:14" x14ac:dyDescent="0.25">
      <c r="A378" s="355"/>
      <c r="B378" s="354"/>
      <c r="C378" s="692" t="s">
        <v>462</v>
      </c>
      <c r="D378" s="692"/>
      <c r="E378" s="692"/>
      <c r="F378" s="357" t="s">
        <v>594</v>
      </c>
      <c r="G378" s="369">
        <v>5.4</v>
      </c>
      <c r="H378" s="369">
        <v>1.3</v>
      </c>
      <c r="I378" s="359">
        <v>7.02</v>
      </c>
      <c r="J378" s="358"/>
      <c r="K378" s="357"/>
      <c r="L378" s="358"/>
      <c r="M378" s="357"/>
      <c r="N378" s="360"/>
    </row>
    <row r="379" spans="1:14" x14ac:dyDescent="0.25">
      <c r="A379" s="355"/>
      <c r="B379" s="354"/>
      <c r="C379" s="696" t="s">
        <v>463</v>
      </c>
      <c r="D379" s="696"/>
      <c r="E379" s="696"/>
      <c r="F379" s="362"/>
      <c r="G379" s="362"/>
      <c r="H379" s="362"/>
      <c r="I379" s="362"/>
      <c r="J379" s="363">
        <v>83.39</v>
      </c>
      <c r="K379" s="362"/>
      <c r="L379" s="363">
        <v>108.41</v>
      </c>
      <c r="M379" s="362"/>
      <c r="N379" s="364"/>
    </row>
    <row r="380" spans="1:14" x14ac:dyDescent="0.25">
      <c r="A380" s="355"/>
      <c r="B380" s="354"/>
      <c r="C380" s="692" t="s">
        <v>464</v>
      </c>
      <c r="D380" s="692"/>
      <c r="E380" s="692"/>
      <c r="F380" s="357"/>
      <c r="G380" s="357"/>
      <c r="H380" s="357"/>
      <c r="I380" s="357"/>
      <c r="J380" s="358"/>
      <c r="K380" s="357"/>
      <c r="L380" s="358">
        <v>108.41</v>
      </c>
      <c r="M380" s="357"/>
      <c r="N380" s="360">
        <v>2205</v>
      </c>
    </row>
    <row r="381" spans="1:14" ht="67.5" x14ac:dyDescent="0.25">
      <c r="A381" s="355"/>
      <c r="B381" s="354" t="s">
        <v>732</v>
      </c>
      <c r="C381" s="692" t="s">
        <v>493</v>
      </c>
      <c r="D381" s="692"/>
      <c r="E381" s="692"/>
      <c r="F381" s="357" t="s">
        <v>596</v>
      </c>
      <c r="G381" s="365">
        <v>74</v>
      </c>
      <c r="H381" s="357"/>
      <c r="I381" s="365">
        <v>74</v>
      </c>
      <c r="J381" s="358"/>
      <c r="K381" s="357"/>
      <c r="L381" s="358">
        <v>80.22</v>
      </c>
      <c r="M381" s="357"/>
      <c r="N381" s="360">
        <v>1632</v>
      </c>
    </row>
    <row r="382" spans="1:14" ht="67.5" x14ac:dyDescent="0.25">
      <c r="A382" s="355"/>
      <c r="B382" s="354" t="s">
        <v>733</v>
      </c>
      <c r="C382" s="692" t="s">
        <v>494</v>
      </c>
      <c r="D382" s="692"/>
      <c r="E382" s="692"/>
      <c r="F382" s="357" t="s">
        <v>596</v>
      </c>
      <c r="G382" s="365">
        <v>36</v>
      </c>
      <c r="H382" s="357"/>
      <c r="I382" s="365">
        <v>36</v>
      </c>
      <c r="J382" s="358"/>
      <c r="K382" s="357"/>
      <c r="L382" s="358">
        <v>39.03</v>
      </c>
      <c r="M382" s="357"/>
      <c r="N382" s="360">
        <v>794</v>
      </c>
    </row>
    <row r="383" spans="1:14" x14ac:dyDescent="0.25">
      <c r="A383" s="366"/>
      <c r="B383" s="367"/>
      <c r="C383" s="694" t="s">
        <v>465</v>
      </c>
      <c r="D383" s="694"/>
      <c r="E383" s="694"/>
      <c r="F383" s="349"/>
      <c r="G383" s="349"/>
      <c r="H383" s="349"/>
      <c r="I383" s="349"/>
      <c r="J383" s="351"/>
      <c r="K383" s="349"/>
      <c r="L383" s="351">
        <v>227.66</v>
      </c>
      <c r="M383" s="362"/>
      <c r="N383" s="352">
        <v>4631</v>
      </c>
    </row>
    <row r="384" spans="1:14" ht="22.5" x14ac:dyDescent="0.25">
      <c r="A384" s="347">
        <v>46</v>
      </c>
      <c r="B384" s="348" t="s">
        <v>736</v>
      </c>
      <c r="C384" s="694" t="s">
        <v>737</v>
      </c>
      <c r="D384" s="694"/>
      <c r="E384" s="694"/>
      <c r="F384" s="349" t="s">
        <v>738</v>
      </c>
      <c r="G384" s="349"/>
      <c r="H384" s="349"/>
      <c r="I384" s="370">
        <v>0.01</v>
      </c>
      <c r="J384" s="351"/>
      <c r="K384" s="349"/>
      <c r="L384" s="351"/>
      <c r="M384" s="349"/>
      <c r="N384" s="352"/>
    </row>
    <row r="385" spans="1:14" x14ac:dyDescent="0.25">
      <c r="A385" s="371"/>
      <c r="B385" s="322"/>
      <c r="C385" s="692" t="s">
        <v>470</v>
      </c>
      <c r="D385" s="692"/>
      <c r="E385" s="692"/>
      <c r="F385" s="692"/>
      <c r="G385" s="692"/>
      <c r="H385" s="692"/>
      <c r="I385" s="692"/>
      <c r="J385" s="692"/>
      <c r="K385" s="692"/>
      <c r="L385" s="692"/>
      <c r="M385" s="692"/>
      <c r="N385" s="695"/>
    </row>
    <row r="386" spans="1:14" ht="56.25" x14ac:dyDescent="0.25">
      <c r="A386" s="353"/>
      <c r="B386" s="354" t="s">
        <v>731</v>
      </c>
      <c r="C386" s="692" t="s">
        <v>492</v>
      </c>
      <c r="D386" s="692"/>
      <c r="E386" s="692"/>
      <c r="F386" s="692"/>
      <c r="G386" s="692"/>
      <c r="H386" s="692"/>
      <c r="I386" s="692"/>
      <c r="J386" s="692"/>
      <c r="K386" s="692"/>
      <c r="L386" s="692"/>
      <c r="M386" s="692"/>
      <c r="N386" s="695"/>
    </row>
    <row r="387" spans="1:14" x14ac:dyDescent="0.25">
      <c r="A387" s="355"/>
      <c r="B387" s="356">
        <v>1</v>
      </c>
      <c r="C387" s="692" t="s">
        <v>461</v>
      </c>
      <c r="D387" s="692"/>
      <c r="E387" s="692"/>
      <c r="F387" s="357"/>
      <c r="G387" s="357"/>
      <c r="H387" s="357"/>
      <c r="I387" s="357"/>
      <c r="J387" s="358">
        <v>209.76</v>
      </c>
      <c r="K387" s="369">
        <v>1.3</v>
      </c>
      <c r="L387" s="358">
        <v>2.73</v>
      </c>
      <c r="M387" s="359">
        <v>20.34</v>
      </c>
      <c r="N387" s="360">
        <v>56</v>
      </c>
    </row>
    <row r="388" spans="1:14" x14ac:dyDescent="0.25">
      <c r="A388" s="355"/>
      <c r="B388" s="354"/>
      <c r="C388" s="692" t="s">
        <v>462</v>
      </c>
      <c r="D388" s="692"/>
      <c r="E388" s="692"/>
      <c r="F388" s="357" t="s">
        <v>594</v>
      </c>
      <c r="G388" s="359">
        <v>12.96</v>
      </c>
      <c r="H388" s="369">
        <v>1.3</v>
      </c>
      <c r="I388" s="375">
        <v>0.16847999999999999</v>
      </c>
      <c r="J388" s="358"/>
      <c r="K388" s="357"/>
      <c r="L388" s="358"/>
      <c r="M388" s="357"/>
      <c r="N388" s="360"/>
    </row>
    <row r="389" spans="1:14" x14ac:dyDescent="0.25">
      <c r="A389" s="355"/>
      <c r="B389" s="354"/>
      <c r="C389" s="696" t="s">
        <v>463</v>
      </c>
      <c r="D389" s="696"/>
      <c r="E389" s="696"/>
      <c r="F389" s="362"/>
      <c r="G389" s="362"/>
      <c r="H389" s="362"/>
      <c r="I389" s="362"/>
      <c r="J389" s="363">
        <v>209.76</v>
      </c>
      <c r="K389" s="362"/>
      <c r="L389" s="363">
        <v>2.73</v>
      </c>
      <c r="M389" s="362"/>
      <c r="N389" s="364"/>
    </row>
    <row r="390" spans="1:14" x14ac:dyDescent="0.25">
      <c r="A390" s="355"/>
      <c r="B390" s="354"/>
      <c r="C390" s="692" t="s">
        <v>464</v>
      </c>
      <c r="D390" s="692"/>
      <c r="E390" s="692"/>
      <c r="F390" s="357"/>
      <c r="G390" s="357"/>
      <c r="H390" s="357"/>
      <c r="I390" s="357"/>
      <c r="J390" s="358"/>
      <c r="K390" s="357"/>
      <c r="L390" s="358">
        <v>2.73</v>
      </c>
      <c r="M390" s="357"/>
      <c r="N390" s="360">
        <v>56</v>
      </c>
    </row>
    <row r="391" spans="1:14" ht="67.5" x14ac:dyDescent="0.25">
      <c r="A391" s="355"/>
      <c r="B391" s="354" t="s">
        <v>732</v>
      </c>
      <c r="C391" s="692" t="s">
        <v>493</v>
      </c>
      <c r="D391" s="692"/>
      <c r="E391" s="692"/>
      <c r="F391" s="357" t="s">
        <v>596</v>
      </c>
      <c r="G391" s="365">
        <v>74</v>
      </c>
      <c r="H391" s="357"/>
      <c r="I391" s="365">
        <v>74</v>
      </c>
      <c r="J391" s="358"/>
      <c r="K391" s="357"/>
      <c r="L391" s="358">
        <v>2.02</v>
      </c>
      <c r="M391" s="357"/>
      <c r="N391" s="360">
        <v>41</v>
      </c>
    </row>
    <row r="392" spans="1:14" ht="67.5" x14ac:dyDescent="0.25">
      <c r="A392" s="355"/>
      <c r="B392" s="354" t="s">
        <v>733</v>
      </c>
      <c r="C392" s="692" t="s">
        <v>494</v>
      </c>
      <c r="D392" s="692"/>
      <c r="E392" s="692"/>
      <c r="F392" s="357" t="s">
        <v>596</v>
      </c>
      <c r="G392" s="365">
        <v>36</v>
      </c>
      <c r="H392" s="357"/>
      <c r="I392" s="365">
        <v>36</v>
      </c>
      <c r="J392" s="358"/>
      <c r="K392" s="357"/>
      <c r="L392" s="358">
        <v>0.98</v>
      </c>
      <c r="M392" s="357"/>
      <c r="N392" s="360">
        <v>20</v>
      </c>
    </row>
    <row r="393" spans="1:14" x14ac:dyDescent="0.25">
      <c r="A393" s="366"/>
      <c r="B393" s="367"/>
      <c r="C393" s="694" t="s">
        <v>465</v>
      </c>
      <c r="D393" s="694"/>
      <c r="E393" s="694"/>
      <c r="F393" s="349"/>
      <c r="G393" s="349"/>
      <c r="H393" s="349"/>
      <c r="I393" s="349"/>
      <c r="J393" s="351"/>
      <c r="K393" s="349"/>
      <c r="L393" s="351">
        <v>5.73</v>
      </c>
      <c r="M393" s="362"/>
      <c r="N393" s="352">
        <v>117</v>
      </c>
    </row>
    <row r="394" spans="1:14" ht="33.75" x14ac:dyDescent="0.25">
      <c r="A394" s="347">
        <v>47</v>
      </c>
      <c r="B394" s="348" t="s">
        <v>739</v>
      </c>
      <c r="C394" s="694" t="s">
        <v>740</v>
      </c>
      <c r="D394" s="694"/>
      <c r="E394" s="694"/>
      <c r="F394" s="349" t="s">
        <v>730</v>
      </c>
      <c r="G394" s="349"/>
      <c r="H394" s="349"/>
      <c r="I394" s="350">
        <v>1</v>
      </c>
      <c r="J394" s="351"/>
      <c r="K394" s="349"/>
      <c r="L394" s="351"/>
      <c r="M394" s="349"/>
      <c r="N394" s="352"/>
    </row>
    <row r="395" spans="1:14" ht="56.25" x14ac:dyDescent="0.25">
      <c r="A395" s="353"/>
      <c r="B395" s="354" t="s">
        <v>731</v>
      </c>
      <c r="C395" s="692" t="s">
        <v>492</v>
      </c>
      <c r="D395" s="692"/>
      <c r="E395" s="692"/>
      <c r="F395" s="692"/>
      <c r="G395" s="692"/>
      <c r="H395" s="692"/>
      <c r="I395" s="692"/>
      <c r="J395" s="692"/>
      <c r="K395" s="692"/>
      <c r="L395" s="692"/>
      <c r="M395" s="692"/>
      <c r="N395" s="695"/>
    </row>
    <row r="396" spans="1:14" x14ac:dyDescent="0.25">
      <c r="A396" s="355"/>
      <c r="B396" s="356">
        <v>1</v>
      </c>
      <c r="C396" s="692" t="s">
        <v>461</v>
      </c>
      <c r="D396" s="692"/>
      <c r="E396" s="692"/>
      <c r="F396" s="357"/>
      <c r="G396" s="357"/>
      <c r="H396" s="357"/>
      <c r="I396" s="357"/>
      <c r="J396" s="358">
        <v>19.75</v>
      </c>
      <c r="K396" s="369">
        <v>1.3</v>
      </c>
      <c r="L396" s="358">
        <v>25.68</v>
      </c>
      <c r="M396" s="359">
        <v>20.34</v>
      </c>
      <c r="N396" s="360">
        <v>522</v>
      </c>
    </row>
    <row r="397" spans="1:14" x14ac:dyDescent="0.25">
      <c r="A397" s="355"/>
      <c r="B397" s="354"/>
      <c r="C397" s="692" t="s">
        <v>462</v>
      </c>
      <c r="D397" s="692"/>
      <c r="E397" s="692"/>
      <c r="F397" s="357" t="s">
        <v>594</v>
      </c>
      <c r="G397" s="359">
        <v>1.22</v>
      </c>
      <c r="H397" s="369">
        <v>1.3</v>
      </c>
      <c r="I397" s="368">
        <v>1.5860000000000001</v>
      </c>
      <c r="J397" s="358"/>
      <c r="K397" s="357"/>
      <c r="L397" s="358"/>
      <c r="M397" s="357"/>
      <c r="N397" s="360"/>
    </row>
    <row r="398" spans="1:14" x14ac:dyDescent="0.25">
      <c r="A398" s="355"/>
      <c r="B398" s="354"/>
      <c r="C398" s="696" t="s">
        <v>463</v>
      </c>
      <c r="D398" s="696"/>
      <c r="E398" s="696"/>
      <c r="F398" s="362"/>
      <c r="G398" s="362"/>
      <c r="H398" s="362"/>
      <c r="I398" s="362"/>
      <c r="J398" s="363">
        <v>19.75</v>
      </c>
      <c r="K398" s="362"/>
      <c r="L398" s="363">
        <v>25.68</v>
      </c>
      <c r="M398" s="362"/>
      <c r="N398" s="364"/>
    </row>
    <row r="399" spans="1:14" x14ac:dyDescent="0.25">
      <c r="A399" s="355"/>
      <c r="B399" s="354"/>
      <c r="C399" s="692" t="s">
        <v>464</v>
      </c>
      <c r="D399" s="692"/>
      <c r="E399" s="692"/>
      <c r="F399" s="357"/>
      <c r="G399" s="357"/>
      <c r="H399" s="357"/>
      <c r="I399" s="357"/>
      <c r="J399" s="358"/>
      <c r="K399" s="357"/>
      <c r="L399" s="358">
        <v>25.68</v>
      </c>
      <c r="M399" s="357"/>
      <c r="N399" s="360">
        <v>522</v>
      </c>
    </row>
    <row r="400" spans="1:14" ht="67.5" x14ac:dyDescent="0.25">
      <c r="A400" s="355"/>
      <c r="B400" s="354" t="s">
        <v>732</v>
      </c>
      <c r="C400" s="692" t="s">
        <v>493</v>
      </c>
      <c r="D400" s="692"/>
      <c r="E400" s="692"/>
      <c r="F400" s="357" t="s">
        <v>596</v>
      </c>
      <c r="G400" s="365">
        <v>74</v>
      </c>
      <c r="H400" s="357"/>
      <c r="I400" s="365">
        <v>74</v>
      </c>
      <c r="J400" s="358"/>
      <c r="K400" s="357"/>
      <c r="L400" s="358">
        <v>19</v>
      </c>
      <c r="M400" s="357"/>
      <c r="N400" s="360">
        <v>386</v>
      </c>
    </row>
    <row r="401" spans="1:14" ht="67.5" x14ac:dyDescent="0.25">
      <c r="A401" s="355"/>
      <c r="B401" s="354" t="s">
        <v>733</v>
      </c>
      <c r="C401" s="692" t="s">
        <v>494</v>
      </c>
      <c r="D401" s="692"/>
      <c r="E401" s="692"/>
      <c r="F401" s="357" t="s">
        <v>596</v>
      </c>
      <c r="G401" s="365">
        <v>36</v>
      </c>
      <c r="H401" s="357"/>
      <c r="I401" s="365">
        <v>36</v>
      </c>
      <c r="J401" s="358"/>
      <c r="K401" s="357"/>
      <c r="L401" s="358">
        <v>9.24</v>
      </c>
      <c r="M401" s="357"/>
      <c r="N401" s="360">
        <v>188</v>
      </c>
    </row>
    <row r="402" spans="1:14" x14ac:dyDescent="0.25">
      <c r="A402" s="366"/>
      <c r="B402" s="367"/>
      <c r="C402" s="694" t="s">
        <v>465</v>
      </c>
      <c r="D402" s="694"/>
      <c r="E402" s="694"/>
      <c r="F402" s="349"/>
      <c r="G402" s="349"/>
      <c r="H402" s="349"/>
      <c r="I402" s="349"/>
      <c r="J402" s="351"/>
      <c r="K402" s="349"/>
      <c r="L402" s="351">
        <v>53.92</v>
      </c>
      <c r="M402" s="362"/>
      <c r="N402" s="352">
        <v>1096</v>
      </c>
    </row>
    <row r="403" spans="1:14" ht="33.75" x14ac:dyDescent="0.25">
      <c r="A403" s="347">
        <v>48</v>
      </c>
      <c r="B403" s="348" t="s">
        <v>741</v>
      </c>
      <c r="C403" s="694" t="s">
        <v>742</v>
      </c>
      <c r="D403" s="694"/>
      <c r="E403" s="694"/>
      <c r="F403" s="349" t="s">
        <v>743</v>
      </c>
      <c r="G403" s="349"/>
      <c r="H403" s="349"/>
      <c r="I403" s="350">
        <v>1</v>
      </c>
      <c r="J403" s="351"/>
      <c r="K403" s="349"/>
      <c r="L403" s="351"/>
      <c r="M403" s="349"/>
      <c r="N403" s="352"/>
    </row>
    <row r="404" spans="1:14" ht="56.25" x14ac:dyDescent="0.25">
      <c r="A404" s="353"/>
      <c r="B404" s="354" t="s">
        <v>731</v>
      </c>
      <c r="C404" s="692" t="s">
        <v>492</v>
      </c>
      <c r="D404" s="692"/>
      <c r="E404" s="692"/>
      <c r="F404" s="692"/>
      <c r="G404" s="692"/>
      <c r="H404" s="692"/>
      <c r="I404" s="692"/>
      <c r="J404" s="692"/>
      <c r="K404" s="692"/>
      <c r="L404" s="692"/>
      <c r="M404" s="692"/>
      <c r="N404" s="695"/>
    </row>
    <row r="405" spans="1:14" x14ac:dyDescent="0.25">
      <c r="A405" s="355"/>
      <c r="B405" s="356">
        <v>1</v>
      </c>
      <c r="C405" s="692" t="s">
        <v>461</v>
      </c>
      <c r="D405" s="692"/>
      <c r="E405" s="692"/>
      <c r="F405" s="357"/>
      <c r="G405" s="357"/>
      <c r="H405" s="357"/>
      <c r="I405" s="357"/>
      <c r="J405" s="358">
        <v>367.52</v>
      </c>
      <c r="K405" s="369">
        <v>1.3</v>
      </c>
      <c r="L405" s="358">
        <v>477.78</v>
      </c>
      <c r="M405" s="359">
        <v>20.34</v>
      </c>
      <c r="N405" s="360">
        <v>9718</v>
      </c>
    </row>
    <row r="406" spans="1:14" x14ac:dyDescent="0.25">
      <c r="A406" s="355"/>
      <c r="B406" s="354"/>
      <c r="C406" s="692" t="s">
        <v>462</v>
      </c>
      <c r="D406" s="692"/>
      <c r="E406" s="692"/>
      <c r="F406" s="357" t="s">
        <v>594</v>
      </c>
      <c r="G406" s="359">
        <v>23.04</v>
      </c>
      <c r="H406" s="369">
        <v>1.3</v>
      </c>
      <c r="I406" s="368">
        <v>29.952000000000002</v>
      </c>
      <c r="J406" s="358"/>
      <c r="K406" s="357"/>
      <c r="L406" s="358"/>
      <c r="M406" s="357"/>
      <c r="N406" s="360"/>
    </row>
    <row r="407" spans="1:14" x14ac:dyDescent="0.25">
      <c r="A407" s="355"/>
      <c r="B407" s="354"/>
      <c r="C407" s="696" t="s">
        <v>463</v>
      </c>
      <c r="D407" s="696"/>
      <c r="E407" s="696"/>
      <c r="F407" s="362"/>
      <c r="G407" s="362"/>
      <c r="H407" s="362"/>
      <c r="I407" s="362"/>
      <c r="J407" s="363">
        <v>367.52</v>
      </c>
      <c r="K407" s="362"/>
      <c r="L407" s="363">
        <v>477.78</v>
      </c>
      <c r="M407" s="362"/>
      <c r="N407" s="364"/>
    </row>
    <row r="408" spans="1:14" x14ac:dyDescent="0.25">
      <c r="A408" s="355"/>
      <c r="B408" s="354"/>
      <c r="C408" s="692" t="s">
        <v>464</v>
      </c>
      <c r="D408" s="692"/>
      <c r="E408" s="692"/>
      <c r="F408" s="357"/>
      <c r="G408" s="357"/>
      <c r="H408" s="357"/>
      <c r="I408" s="357"/>
      <c r="J408" s="358"/>
      <c r="K408" s="357"/>
      <c r="L408" s="358">
        <v>477.78</v>
      </c>
      <c r="M408" s="357"/>
      <c r="N408" s="360">
        <v>9718</v>
      </c>
    </row>
    <row r="409" spans="1:14" ht="67.5" x14ac:dyDescent="0.25">
      <c r="A409" s="355"/>
      <c r="B409" s="354" t="s">
        <v>732</v>
      </c>
      <c r="C409" s="692" t="s">
        <v>493</v>
      </c>
      <c r="D409" s="692"/>
      <c r="E409" s="692"/>
      <c r="F409" s="357" t="s">
        <v>596</v>
      </c>
      <c r="G409" s="365">
        <v>74</v>
      </c>
      <c r="H409" s="357"/>
      <c r="I409" s="365">
        <v>74</v>
      </c>
      <c r="J409" s="358"/>
      <c r="K409" s="357"/>
      <c r="L409" s="358">
        <v>353.56</v>
      </c>
      <c r="M409" s="357"/>
      <c r="N409" s="360">
        <v>7191</v>
      </c>
    </row>
    <row r="410" spans="1:14" ht="67.5" x14ac:dyDescent="0.25">
      <c r="A410" s="355"/>
      <c r="B410" s="354" t="s">
        <v>733</v>
      </c>
      <c r="C410" s="692" t="s">
        <v>494</v>
      </c>
      <c r="D410" s="692"/>
      <c r="E410" s="692"/>
      <c r="F410" s="357" t="s">
        <v>596</v>
      </c>
      <c r="G410" s="365">
        <v>36</v>
      </c>
      <c r="H410" s="357"/>
      <c r="I410" s="365">
        <v>36</v>
      </c>
      <c r="J410" s="358"/>
      <c r="K410" s="357"/>
      <c r="L410" s="358">
        <v>172</v>
      </c>
      <c r="M410" s="357"/>
      <c r="N410" s="360">
        <v>3498</v>
      </c>
    </row>
    <row r="411" spans="1:14" x14ac:dyDescent="0.25">
      <c r="A411" s="366"/>
      <c r="B411" s="367"/>
      <c r="C411" s="694" t="s">
        <v>465</v>
      </c>
      <c r="D411" s="694"/>
      <c r="E411" s="694"/>
      <c r="F411" s="349"/>
      <c r="G411" s="349"/>
      <c r="H411" s="349"/>
      <c r="I411" s="349"/>
      <c r="J411" s="351"/>
      <c r="K411" s="349"/>
      <c r="L411" s="351">
        <v>1003.34</v>
      </c>
      <c r="M411" s="362"/>
      <c r="N411" s="352">
        <v>20407</v>
      </c>
    </row>
    <row r="412" spans="1:14" ht="33.75" x14ac:dyDescent="0.25">
      <c r="A412" s="347">
        <v>49</v>
      </c>
      <c r="B412" s="348" t="s">
        <v>744</v>
      </c>
      <c r="C412" s="694" t="s">
        <v>745</v>
      </c>
      <c r="D412" s="694"/>
      <c r="E412" s="694"/>
      <c r="F412" s="349" t="s">
        <v>746</v>
      </c>
      <c r="G412" s="349"/>
      <c r="H412" s="349"/>
      <c r="I412" s="350">
        <v>1</v>
      </c>
      <c r="J412" s="351"/>
      <c r="K412" s="349"/>
      <c r="L412" s="351"/>
      <c r="M412" s="349"/>
      <c r="N412" s="352"/>
    </row>
    <row r="413" spans="1:14" ht="56.25" x14ac:dyDescent="0.25">
      <c r="A413" s="353"/>
      <c r="B413" s="354" t="s">
        <v>731</v>
      </c>
      <c r="C413" s="692" t="s">
        <v>492</v>
      </c>
      <c r="D413" s="692"/>
      <c r="E413" s="692"/>
      <c r="F413" s="692"/>
      <c r="G413" s="692"/>
      <c r="H413" s="692"/>
      <c r="I413" s="692"/>
      <c r="J413" s="692"/>
      <c r="K413" s="692"/>
      <c r="L413" s="692"/>
      <c r="M413" s="692"/>
      <c r="N413" s="695"/>
    </row>
    <row r="414" spans="1:14" x14ac:dyDescent="0.25">
      <c r="A414" s="355"/>
      <c r="B414" s="356">
        <v>1</v>
      </c>
      <c r="C414" s="692" t="s">
        <v>461</v>
      </c>
      <c r="D414" s="692"/>
      <c r="E414" s="692"/>
      <c r="F414" s="357"/>
      <c r="G414" s="357"/>
      <c r="H414" s="357"/>
      <c r="I414" s="357"/>
      <c r="J414" s="358">
        <v>43.39</v>
      </c>
      <c r="K414" s="369">
        <v>1.3</v>
      </c>
      <c r="L414" s="358">
        <v>56.41</v>
      </c>
      <c r="M414" s="359">
        <v>20.34</v>
      </c>
      <c r="N414" s="360">
        <v>1147</v>
      </c>
    </row>
    <row r="415" spans="1:14" x14ac:dyDescent="0.25">
      <c r="A415" s="355"/>
      <c r="B415" s="354"/>
      <c r="C415" s="692" t="s">
        <v>462</v>
      </c>
      <c r="D415" s="692"/>
      <c r="E415" s="692"/>
      <c r="F415" s="357" t="s">
        <v>594</v>
      </c>
      <c r="G415" s="359">
        <v>2.83</v>
      </c>
      <c r="H415" s="369">
        <v>1.3</v>
      </c>
      <c r="I415" s="368">
        <v>3.6789999999999998</v>
      </c>
      <c r="J415" s="358"/>
      <c r="K415" s="357"/>
      <c r="L415" s="358"/>
      <c r="M415" s="357"/>
      <c r="N415" s="360"/>
    </row>
    <row r="416" spans="1:14" x14ac:dyDescent="0.25">
      <c r="A416" s="355"/>
      <c r="B416" s="354"/>
      <c r="C416" s="696" t="s">
        <v>463</v>
      </c>
      <c r="D416" s="696"/>
      <c r="E416" s="696"/>
      <c r="F416" s="362"/>
      <c r="G416" s="362"/>
      <c r="H416" s="362"/>
      <c r="I416" s="362"/>
      <c r="J416" s="363">
        <v>43.39</v>
      </c>
      <c r="K416" s="362"/>
      <c r="L416" s="363">
        <v>56.41</v>
      </c>
      <c r="M416" s="362"/>
      <c r="N416" s="364"/>
    </row>
    <row r="417" spans="1:14" x14ac:dyDescent="0.25">
      <c r="A417" s="355"/>
      <c r="B417" s="354"/>
      <c r="C417" s="692" t="s">
        <v>464</v>
      </c>
      <c r="D417" s="692"/>
      <c r="E417" s="692"/>
      <c r="F417" s="357"/>
      <c r="G417" s="357"/>
      <c r="H417" s="357"/>
      <c r="I417" s="357"/>
      <c r="J417" s="358"/>
      <c r="K417" s="357"/>
      <c r="L417" s="358">
        <v>56.41</v>
      </c>
      <c r="M417" s="357"/>
      <c r="N417" s="360">
        <v>1147</v>
      </c>
    </row>
    <row r="418" spans="1:14" ht="67.5" x14ac:dyDescent="0.25">
      <c r="A418" s="355"/>
      <c r="B418" s="354" t="s">
        <v>732</v>
      </c>
      <c r="C418" s="692" t="s">
        <v>493</v>
      </c>
      <c r="D418" s="692"/>
      <c r="E418" s="692"/>
      <c r="F418" s="357" t="s">
        <v>596</v>
      </c>
      <c r="G418" s="365">
        <v>74</v>
      </c>
      <c r="H418" s="357"/>
      <c r="I418" s="365">
        <v>74</v>
      </c>
      <c r="J418" s="358"/>
      <c r="K418" s="357"/>
      <c r="L418" s="358">
        <v>41.74</v>
      </c>
      <c r="M418" s="357"/>
      <c r="N418" s="360">
        <v>849</v>
      </c>
    </row>
    <row r="419" spans="1:14" ht="67.5" x14ac:dyDescent="0.25">
      <c r="A419" s="355"/>
      <c r="B419" s="354" t="s">
        <v>733</v>
      </c>
      <c r="C419" s="692" t="s">
        <v>494</v>
      </c>
      <c r="D419" s="692"/>
      <c r="E419" s="692"/>
      <c r="F419" s="357" t="s">
        <v>596</v>
      </c>
      <c r="G419" s="365">
        <v>36</v>
      </c>
      <c r="H419" s="357"/>
      <c r="I419" s="365">
        <v>36</v>
      </c>
      <c r="J419" s="358"/>
      <c r="K419" s="357"/>
      <c r="L419" s="358">
        <v>20.309999999999999</v>
      </c>
      <c r="M419" s="357"/>
      <c r="N419" s="360">
        <v>413</v>
      </c>
    </row>
    <row r="420" spans="1:14" x14ac:dyDescent="0.25">
      <c r="A420" s="366"/>
      <c r="B420" s="367"/>
      <c r="C420" s="694" t="s">
        <v>465</v>
      </c>
      <c r="D420" s="694"/>
      <c r="E420" s="694"/>
      <c r="F420" s="349"/>
      <c r="G420" s="349"/>
      <c r="H420" s="349"/>
      <c r="I420" s="349"/>
      <c r="J420" s="351"/>
      <c r="K420" s="349"/>
      <c r="L420" s="351">
        <v>118.46</v>
      </c>
      <c r="M420" s="362"/>
      <c r="N420" s="352">
        <v>2409</v>
      </c>
    </row>
    <row r="421" spans="1:14" ht="33.75" x14ac:dyDescent="0.25">
      <c r="A421" s="347">
        <v>50</v>
      </c>
      <c r="B421" s="348" t="s">
        <v>739</v>
      </c>
      <c r="C421" s="694" t="s">
        <v>495</v>
      </c>
      <c r="D421" s="694"/>
      <c r="E421" s="694"/>
      <c r="F421" s="349" t="s">
        <v>730</v>
      </c>
      <c r="G421" s="349"/>
      <c r="H421" s="349"/>
      <c r="I421" s="350">
        <v>1</v>
      </c>
      <c r="J421" s="351"/>
      <c r="K421" s="349"/>
      <c r="L421" s="351"/>
      <c r="M421" s="349"/>
      <c r="N421" s="352"/>
    </row>
    <row r="422" spans="1:14" ht="56.25" x14ac:dyDescent="0.25">
      <c r="A422" s="353"/>
      <c r="B422" s="354" t="s">
        <v>731</v>
      </c>
      <c r="C422" s="692" t="s">
        <v>492</v>
      </c>
      <c r="D422" s="692"/>
      <c r="E422" s="692"/>
      <c r="F422" s="692"/>
      <c r="G422" s="692"/>
      <c r="H422" s="692"/>
      <c r="I422" s="692"/>
      <c r="J422" s="692"/>
      <c r="K422" s="692"/>
      <c r="L422" s="692"/>
      <c r="M422" s="692"/>
      <c r="N422" s="695"/>
    </row>
    <row r="423" spans="1:14" x14ac:dyDescent="0.25">
      <c r="A423" s="355"/>
      <c r="B423" s="356">
        <v>1</v>
      </c>
      <c r="C423" s="692" t="s">
        <v>461</v>
      </c>
      <c r="D423" s="692"/>
      <c r="E423" s="692"/>
      <c r="F423" s="357"/>
      <c r="G423" s="357"/>
      <c r="H423" s="357"/>
      <c r="I423" s="357"/>
      <c r="J423" s="358">
        <v>19.75</v>
      </c>
      <c r="K423" s="369">
        <v>1.3</v>
      </c>
      <c r="L423" s="358">
        <v>25.68</v>
      </c>
      <c r="M423" s="359">
        <v>20.34</v>
      </c>
      <c r="N423" s="360">
        <v>522</v>
      </c>
    </row>
    <row r="424" spans="1:14" x14ac:dyDescent="0.25">
      <c r="A424" s="355"/>
      <c r="B424" s="354"/>
      <c r="C424" s="692" t="s">
        <v>462</v>
      </c>
      <c r="D424" s="692"/>
      <c r="E424" s="692"/>
      <c r="F424" s="357" t="s">
        <v>594</v>
      </c>
      <c r="G424" s="359">
        <v>1.22</v>
      </c>
      <c r="H424" s="369">
        <v>1.3</v>
      </c>
      <c r="I424" s="368">
        <v>1.5860000000000001</v>
      </c>
      <c r="J424" s="358"/>
      <c r="K424" s="357"/>
      <c r="L424" s="358"/>
      <c r="M424" s="357"/>
      <c r="N424" s="360"/>
    </row>
    <row r="425" spans="1:14" x14ac:dyDescent="0.25">
      <c r="A425" s="355"/>
      <c r="B425" s="354"/>
      <c r="C425" s="696" t="s">
        <v>463</v>
      </c>
      <c r="D425" s="696"/>
      <c r="E425" s="696"/>
      <c r="F425" s="362"/>
      <c r="G425" s="362"/>
      <c r="H425" s="362"/>
      <c r="I425" s="362"/>
      <c r="J425" s="363">
        <v>19.75</v>
      </c>
      <c r="K425" s="362"/>
      <c r="L425" s="363">
        <v>25.68</v>
      </c>
      <c r="M425" s="362"/>
      <c r="N425" s="364"/>
    </row>
    <row r="426" spans="1:14" x14ac:dyDescent="0.25">
      <c r="A426" s="355"/>
      <c r="B426" s="354"/>
      <c r="C426" s="692" t="s">
        <v>464</v>
      </c>
      <c r="D426" s="692"/>
      <c r="E426" s="692"/>
      <c r="F426" s="357"/>
      <c r="G426" s="357"/>
      <c r="H426" s="357"/>
      <c r="I426" s="357"/>
      <c r="J426" s="358"/>
      <c r="K426" s="357"/>
      <c r="L426" s="358">
        <v>25.68</v>
      </c>
      <c r="M426" s="357"/>
      <c r="N426" s="360">
        <v>522</v>
      </c>
    </row>
    <row r="427" spans="1:14" ht="67.5" x14ac:dyDescent="0.25">
      <c r="A427" s="355"/>
      <c r="B427" s="354" t="s">
        <v>732</v>
      </c>
      <c r="C427" s="692" t="s">
        <v>493</v>
      </c>
      <c r="D427" s="692"/>
      <c r="E427" s="692"/>
      <c r="F427" s="357" t="s">
        <v>596</v>
      </c>
      <c r="G427" s="365">
        <v>74</v>
      </c>
      <c r="H427" s="357"/>
      <c r="I427" s="365">
        <v>74</v>
      </c>
      <c r="J427" s="358"/>
      <c r="K427" s="357"/>
      <c r="L427" s="358">
        <v>19</v>
      </c>
      <c r="M427" s="357"/>
      <c r="N427" s="360">
        <v>386</v>
      </c>
    </row>
    <row r="428" spans="1:14" ht="67.5" x14ac:dyDescent="0.25">
      <c r="A428" s="355"/>
      <c r="B428" s="354" t="s">
        <v>733</v>
      </c>
      <c r="C428" s="692" t="s">
        <v>494</v>
      </c>
      <c r="D428" s="692"/>
      <c r="E428" s="692"/>
      <c r="F428" s="357" t="s">
        <v>596</v>
      </c>
      <c r="G428" s="365">
        <v>36</v>
      </c>
      <c r="H428" s="357"/>
      <c r="I428" s="365">
        <v>36</v>
      </c>
      <c r="J428" s="358"/>
      <c r="K428" s="357"/>
      <c r="L428" s="358">
        <v>9.24</v>
      </c>
      <c r="M428" s="357"/>
      <c r="N428" s="360">
        <v>188</v>
      </c>
    </row>
    <row r="429" spans="1:14" x14ac:dyDescent="0.25">
      <c r="A429" s="366"/>
      <c r="B429" s="367"/>
      <c r="C429" s="694" t="s">
        <v>465</v>
      </c>
      <c r="D429" s="694"/>
      <c r="E429" s="694"/>
      <c r="F429" s="349"/>
      <c r="G429" s="349"/>
      <c r="H429" s="349"/>
      <c r="I429" s="349"/>
      <c r="J429" s="351"/>
      <c r="K429" s="349"/>
      <c r="L429" s="351">
        <v>53.92</v>
      </c>
      <c r="M429" s="362"/>
      <c r="N429" s="352">
        <v>1096</v>
      </c>
    </row>
    <row r="430" spans="1:14" ht="33.75" x14ac:dyDescent="0.25">
      <c r="A430" s="347">
        <v>51</v>
      </c>
      <c r="B430" s="348" t="s">
        <v>747</v>
      </c>
      <c r="C430" s="694" t="s">
        <v>496</v>
      </c>
      <c r="D430" s="694"/>
      <c r="E430" s="694"/>
      <c r="F430" s="349" t="s">
        <v>748</v>
      </c>
      <c r="G430" s="349"/>
      <c r="H430" s="349"/>
      <c r="I430" s="350">
        <v>1</v>
      </c>
      <c r="J430" s="351"/>
      <c r="K430" s="349"/>
      <c r="L430" s="351"/>
      <c r="M430" s="349"/>
      <c r="N430" s="352"/>
    </row>
    <row r="431" spans="1:14" ht="56.25" x14ac:dyDescent="0.25">
      <c r="A431" s="353"/>
      <c r="B431" s="354" t="s">
        <v>731</v>
      </c>
      <c r="C431" s="692" t="s">
        <v>492</v>
      </c>
      <c r="D431" s="692"/>
      <c r="E431" s="692"/>
      <c r="F431" s="692"/>
      <c r="G431" s="692"/>
      <c r="H431" s="692"/>
      <c r="I431" s="692"/>
      <c r="J431" s="692"/>
      <c r="K431" s="692"/>
      <c r="L431" s="692"/>
      <c r="M431" s="692"/>
      <c r="N431" s="695"/>
    </row>
    <row r="432" spans="1:14" x14ac:dyDescent="0.25">
      <c r="A432" s="355"/>
      <c r="B432" s="356">
        <v>1</v>
      </c>
      <c r="C432" s="692" t="s">
        <v>461</v>
      </c>
      <c r="D432" s="692"/>
      <c r="E432" s="692"/>
      <c r="F432" s="357"/>
      <c r="G432" s="357"/>
      <c r="H432" s="357"/>
      <c r="I432" s="357"/>
      <c r="J432" s="358">
        <v>26.22</v>
      </c>
      <c r="K432" s="369">
        <v>1.3</v>
      </c>
      <c r="L432" s="358">
        <v>34.090000000000003</v>
      </c>
      <c r="M432" s="359">
        <v>20.34</v>
      </c>
      <c r="N432" s="360">
        <v>693</v>
      </c>
    </row>
    <row r="433" spans="1:14" x14ac:dyDescent="0.25">
      <c r="A433" s="355"/>
      <c r="B433" s="354"/>
      <c r="C433" s="692" t="s">
        <v>462</v>
      </c>
      <c r="D433" s="692"/>
      <c r="E433" s="692"/>
      <c r="F433" s="357" t="s">
        <v>594</v>
      </c>
      <c r="G433" s="359">
        <v>1.62</v>
      </c>
      <c r="H433" s="369">
        <v>1.3</v>
      </c>
      <c r="I433" s="368">
        <v>2.1059999999999999</v>
      </c>
      <c r="J433" s="358"/>
      <c r="K433" s="357"/>
      <c r="L433" s="358"/>
      <c r="M433" s="357"/>
      <c r="N433" s="360"/>
    </row>
    <row r="434" spans="1:14" x14ac:dyDescent="0.25">
      <c r="A434" s="355"/>
      <c r="B434" s="354"/>
      <c r="C434" s="696" t="s">
        <v>463</v>
      </c>
      <c r="D434" s="696"/>
      <c r="E434" s="696"/>
      <c r="F434" s="362"/>
      <c r="G434" s="362"/>
      <c r="H434" s="362"/>
      <c r="I434" s="362"/>
      <c r="J434" s="363">
        <v>26.22</v>
      </c>
      <c r="K434" s="362"/>
      <c r="L434" s="363">
        <v>34.090000000000003</v>
      </c>
      <c r="M434" s="362"/>
      <c r="N434" s="364"/>
    </row>
    <row r="435" spans="1:14" x14ac:dyDescent="0.25">
      <c r="A435" s="355"/>
      <c r="B435" s="354"/>
      <c r="C435" s="692" t="s">
        <v>464</v>
      </c>
      <c r="D435" s="692"/>
      <c r="E435" s="692"/>
      <c r="F435" s="357"/>
      <c r="G435" s="357"/>
      <c r="H435" s="357"/>
      <c r="I435" s="357"/>
      <c r="J435" s="358"/>
      <c r="K435" s="357"/>
      <c r="L435" s="358">
        <v>34.090000000000003</v>
      </c>
      <c r="M435" s="357"/>
      <c r="N435" s="360">
        <v>693</v>
      </c>
    </row>
    <row r="436" spans="1:14" ht="67.5" x14ac:dyDescent="0.25">
      <c r="A436" s="355"/>
      <c r="B436" s="354" t="s">
        <v>732</v>
      </c>
      <c r="C436" s="692" t="s">
        <v>493</v>
      </c>
      <c r="D436" s="692"/>
      <c r="E436" s="692"/>
      <c r="F436" s="357" t="s">
        <v>596</v>
      </c>
      <c r="G436" s="365">
        <v>74</v>
      </c>
      <c r="H436" s="357"/>
      <c r="I436" s="365">
        <v>74</v>
      </c>
      <c r="J436" s="358"/>
      <c r="K436" s="357"/>
      <c r="L436" s="358">
        <v>25.23</v>
      </c>
      <c r="M436" s="357"/>
      <c r="N436" s="360">
        <v>513</v>
      </c>
    </row>
    <row r="437" spans="1:14" ht="67.5" x14ac:dyDescent="0.25">
      <c r="A437" s="355"/>
      <c r="B437" s="354" t="s">
        <v>733</v>
      </c>
      <c r="C437" s="692" t="s">
        <v>494</v>
      </c>
      <c r="D437" s="692"/>
      <c r="E437" s="692"/>
      <c r="F437" s="357" t="s">
        <v>596</v>
      </c>
      <c r="G437" s="365">
        <v>36</v>
      </c>
      <c r="H437" s="357"/>
      <c r="I437" s="365">
        <v>36</v>
      </c>
      <c r="J437" s="358"/>
      <c r="K437" s="357"/>
      <c r="L437" s="358">
        <v>12.27</v>
      </c>
      <c r="M437" s="357"/>
      <c r="N437" s="360">
        <v>249</v>
      </c>
    </row>
    <row r="438" spans="1:14" x14ac:dyDescent="0.25">
      <c r="A438" s="366"/>
      <c r="B438" s="367"/>
      <c r="C438" s="694" t="s">
        <v>465</v>
      </c>
      <c r="D438" s="694"/>
      <c r="E438" s="694"/>
      <c r="F438" s="349"/>
      <c r="G438" s="349"/>
      <c r="H438" s="349"/>
      <c r="I438" s="349"/>
      <c r="J438" s="351"/>
      <c r="K438" s="349"/>
      <c r="L438" s="351">
        <v>71.59</v>
      </c>
      <c r="M438" s="362"/>
      <c r="N438" s="352">
        <v>1455</v>
      </c>
    </row>
    <row r="439" spans="1:14" ht="33.75" x14ac:dyDescent="0.25">
      <c r="A439" s="347">
        <v>52</v>
      </c>
      <c r="B439" s="348" t="s">
        <v>749</v>
      </c>
      <c r="C439" s="694" t="s">
        <v>497</v>
      </c>
      <c r="D439" s="694"/>
      <c r="E439" s="694"/>
      <c r="F439" s="349" t="s">
        <v>746</v>
      </c>
      <c r="G439" s="349"/>
      <c r="H439" s="349"/>
      <c r="I439" s="350">
        <v>1</v>
      </c>
      <c r="J439" s="351"/>
      <c r="K439" s="349"/>
      <c r="L439" s="351"/>
      <c r="M439" s="349"/>
      <c r="N439" s="352"/>
    </row>
    <row r="440" spans="1:14" ht="56.25" x14ac:dyDescent="0.25">
      <c r="A440" s="353"/>
      <c r="B440" s="354" t="s">
        <v>731</v>
      </c>
      <c r="C440" s="692" t="s">
        <v>492</v>
      </c>
      <c r="D440" s="692"/>
      <c r="E440" s="692"/>
      <c r="F440" s="692"/>
      <c r="G440" s="692"/>
      <c r="H440" s="692"/>
      <c r="I440" s="692"/>
      <c r="J440" s="692"/>
      <c r="K440" s="692"/>
      <c r="L440" s="692"/>
      <c r="M440" s="692"/>
      <c r="N440" s="695"/>
    </row>
    <row r="441" spans="1:14" x14ac:dyDescent="0.25">
      <c r="A441" s="355"/>
      <c r="B441" s="356">
        <v>1</v>
      </c>
      <c r="C441" s="692" t="s">
        <v>461</v>
      </c>
      <c r="D441" s="692"/>
      <c r="E441" s="692"/>
      <c r="F441" s="357"/>
      <c r="G441" s="357"/>
      <c r="H441" s="357"/>
      <c r="I441" s="357"/>
      <c r="J441" s="358">
        <v>24.67</v>
      </c>
      <c r="K441" s="369">
        <v>1.3</v>
      </c>
      <c r="L441" s="358">
        <v>32.07</v>
      </c>
      <c r="M441" s="359">
        <v>20.34</v>
      </c>
      <c r="N441" s="360">
        <v>652</v>
      </c>
    </row>
    <row r="442" spans="1:14" x14ac:dyDescent="0.25">
      <c r="A442" s="355"/>
      <c r="B442" s="354"/>
      <c r="C442" s="692" t="s">
        <v>462</v>
      </c>
      <c r="D442" s="692"/>
      <c r="E442" s="692"/>
      <c r="F442" s="357" t="s">
        <v>594</v>
      </c>
      <c r="G442" s="359">
        <v>1.62</v>
      </c>
      <c r="H442" s="369">
        <v>1.3</v>
      </c>
      <c r="I442" s="368">
        <v>2.1059999999999999</v>
      </c>
      <c r="J442" s="358"/>
      <c r="K442" s="357"/>
      <c r="L442" s="358"/>
      <c r="M442" s="357"/>
      <c r="N442" s="360"/>
    </row>
    <row r="443" spans="1:14" x14ac:dyDescent="0.25">
      <c r="A443" s="355"/>
      <c r="B443" s="354"/>
      <c r="C443" s="696" t="s">
        <v>463</v>
      </c>
      <c r="D443" s="696"/>
      <c r="E443" s="696"/>
      <c r="F443" s="362"/>
      <c r="G443" s="362"/>
      <c r="H443" s="362"/>
      <c r="I443" s="362"/>
      <c r="J443" s="363">
        <v>24.67</v>
      </c>
      <c r="K443" s="362"/>
      <c r="L443" s="363">
        <v>32.07</v>
      </c>
      <c r="M443" s="362"/>
      <c r="N443" s="364"/>
    </row>
    <row r="444" spans="1:14" x14ac:dyDescent="0.25">
      <c r="A444" s="355"/>
      <c r="B444" s="354"/>
      <c r="C444" s="692" t="s">
        <v>464</v>
      </c>
      <c r="D444" s="692"/>
      <c r="E444" s="692"/>
      <c r="F444" s="357"/>
      <c r="G444" s="357"/>
      <c r="H444" s="357"/>
      <c r="I444" s="357"/>
      <c r="J444" s="358"/>
      <c r="K444" s="357"/>
      <c r="L444" s="358">
        <v>32.07</v>
      </c>
      <c r="M444" s="357"/>
      <c r="N444" s="360">
        <v>652</v>
      </c>
    </row>
    <row r="445" spans="1:14" ht="67.5" x14ac:dyDescent="0.25">
      <c r="A445" s="355"/>
      <c r="B445" s="354" t="s">
        <v>732</v>
      </c>
      <c r="C445" s="692" t="s">
        <v>493</v>
      </c>
      <c r="D445" s="692"/>
      <c r="E445" s="692"/>
      <c r="F445" s="357" t="s">
        <v>596</v>
      </c>
      <c r="G445" s="365">
        <v>74</v>
      </c>
      <c r="H445" s="357"/>
      <c r="I445" s="365">
        <v>74</v>
      </c>
      <c r="J445" s="358"/>
      <c r="K445" s="357"/>
      <c r="L445" s="358">
        <v>23.73</v>
      </c>
      <c r="M445" s="357"/>
      <c r="N445" s="360">
        <v>482</v>
      </c>
    </row>
    <row r="446" spans="1:14" ht="67.5" x14ac:dyDescent="0.25">
      <c r="A446" s="355"/>
      <c r="B446" s="354" t="s">
        <v>733</v>
      </c>
      <c r="C446" s="692" t="s">
        <v>494</v>
      </c>
      <c r="D446" s="692"/>
      <c r="E446" s="692"/>
      <c r="F446" s="357" t="s">
        <v>596</v>
      </c>
      <c r="G446" s="365">
        <v>36</v>
      </c>
      <c r="H446" s="357"/>
      <c r="I446" s="365">
        <v>36</v>
      </c>
      <c r="J446" s="358"/>
      <c r="K446" s="357"/>
      <c r="L446" s="358">
        <v>11.55</v>
      </c>
      <c r="M446" s="357"/>
      <c r="N446" s="360">
        <v>235</v>
      </c>
    </row>
    <row r="447" spans="1:14" x14ac:dyDescent="0.25">
      <c r="A447" s="366"/>
      <c r="B447" s="367"/>
      <c r="C447" s="694" t="s">
        <v>465</v>
      </c>
      <c r="D447" s="694"/>
      <c r="E447" s="694"/>
      <c r="F447" s="349"/>
      <c r="G447" s="349"/>
      <c r="H447" s="349"/>
      <c r="I447" s="349"/>
      <c r="J447" s="351"/>
      <c r="K447" s="349"/>
      <c r="L447" s="351">
        <v>67.349999999999994</v>
      </c>
      <c r="M447" s="362"/>
      <c r="N447" s="352">
        <v>1369</v>
      </c>
    </row>
    <row r="448" spans="1:14" x14ac:dyDescent="0.25">
      <c r="A448" s="376"/>
      <c r="B448" s="367"/>
      <c r="C448" s="367"/>
      <c r="D448" s="367"/>
      <c r="E448" s="367"/>
      <c r="F448" s="376"/>
      <c r="G448" s="376"/>
      <c r="H448" s="376"/>
      <c r="I448" s="376"/>
      <c r="J448" s="377"/>
      <c r="K448" s="376"/>
      <c r="L448" s="377"/>
      <c r="M448" s="357"/>
      <c r="N448" s="377"/>
    </row>
    <row r="449" spans="1:14" x14ac:dyDescent="0.25">
      <c r="A449" s="378"/>
      <c r="B449" s="379"/>
      <c r="C449" s="694" t="s">
        <v>750</v>
      </c>
      <c r="D449" s="694"/>
      <c r="E449" s="694"/>
      <c r="F449" s="694"/>
      <c r="G449" s="694"/>
      <c r="H449" s="694"/>
      <c r="I449" s="694"/>
      <c r="J449" s="694"/>
      <c r="K449" s="694"/>
      <c r="L449" s="380">
        <v>2031.46</v>
      </c>
      <c r="M449" s="381"/>
      <c r="N449" s="382"/>
    </row>
    <row r="450" spans="1:14" x14ac:dyDescent="0.25">
      <c r="A450" s="315"/>
      <c r="B450" s="325"/>
      <c r="C450" s="325"/>
      <c r="D450" s="325"/>
      <c r="E450" s="325"/>
      <c r="F450" s="325"/>
      <c r="G450" s="325"/>
      <c r="H450" s="325"/>
      <c r="I450" s="325"/>
      <c r="J450" s="325"/>
      <c r="K450" s="325"/>
      <c r="L450" s="387"/>
      <c r="M450" s="388"/>
      <c r="N450" s="389"/>
    </row>
    <row r="451" spans="1:14" x14ac:dyDescent="0.25">
      <c r="A451" s="378"/>
      <c r="B451" s="379"/>
      <c r="C451" s="694" t="s">
        <v>498</v>
      </c>
      <c r="D451" s="694"/>
      <c r="E451" s="694"/>
      <c r="F451" s="694"/>
      <c r="G451" s="694"/>
      <c r="H451" s="694"/>
      <c r="I451" s="694"/>
      <c r="J451" s="694"/>
      <c r="K451" s="694"/>
      <c r="L451" s="380"/>
      <c r="M451" s="390"/>
      <c r="N451" s="382"/>
    </row>
    <row r="452" spans="1:14" x14ac:dyDescent="0.25">
      <c r="A452" s="391"/>
      <c r="B452" s="354"/>
      <c r="C452" s="692" t="s">
        <v>499</v>
      </c>
      <c r="D452" s="692"/>
      <c r="E452" s="692"/>
      <c r="F452" s="692"/>
      <c r="G452" s="692"/>
      <c r="H452" s="692"/>
      <c r="I452" s="692"/>
      <c r="J452" s="692"/>
      <c r="K452" s="692"/>
      <c r="L452" s="392">
        <v>16395.89</v>
      </c>
      <c r="M452" s="393"/>
      <c r="N452" s="394">
        <v>144358</v>
      </c>
    </row>
    <row r="453" spans="1:14" x14ac:dyDescent="0.25">
      <c r="A453" s="391"/>
      <c r="B453" s="354"/>
      <c r="C453" s="692" t="s">
        <v>500</v>
      </c>
      <c r="D453" s="692"/>
      <c r="E453" s="692"/>
      <c r="F453" s="692"/>
      <c r="G453" s="692"/>
      <c r="H453" s="692"/>
      <c r="I453" s="692"/>
      <c r="J453" s="692"/>
      <c r="K453" s="692"/>
      <c r="L453" s="392"/>
      <c r="M453" s="393"/>
      <c r="N453" s="394"/>
    </row>
    <row r="454" spans="1:14" x14ac:dyDescent="0.25">
      <c r="A454" s="391"/>
      <c r="B454" s="354"/>
      <c r="C454" s="692" t="s">
        <v>501</v>
      </c>
      <c r="D454" s="692"/>
      <c r="E454" s="692"/>
      <c r="F454" s="692"/>
      <c r="G454" s="692"/>
      <c r="H454" s="692"/>
      <c r="I454" s="692"/>
      <c r="J454" s="692"/>
      <c r="K454" s="692"/>
      <c r="L454" s="392">
        <v>2602.27</v>
      </c>
      <c r="M454" s="393"/>
      <c r="N454" s="394">
        <v>52928</v>
      </c>
    </row>
    <row r="455" spans="1:14" x14ac:dyDescent="0.25">
      <c r="A455" s="391"/>
      <c r="B455" s="354"/>
      <c r="C455" s="692" t="s">
        <v>502</v>
      </c>
      <c r="D455" s="692"/>
      <c r="E455" s="692"/>
      <c r="F455" s="692"/>
      <c r="G455" s="692"/>
      <c r="H455" s="692"/>
      <c r="I455" s="692"/>
      <c r="J455" s="692"/>
      <c r="K455" s="692"/>
      <c r="L455" s="392">
        <v>2552.3200000000002</v>
      </c>
      <c r="M455" s="393"/>
      <c r="N455" s="394">
        <v>22408</v>
      </c>
    </row>
    <row r="456" spans="1:14" x14ac:dyDescent="0.25">
      <c r="A456" s="391"/>
      <c r="B456" s="354"/>
      <c r="C456" s="692" t="s">
        <v>503</v>
      </c>
      <c r="D456" s="692"/>
      <c r="E456" s="692"/>
      <c r="F456" s="692"/>
      <c r="G456" s="692"/>
      <c r="H456" s="692"/>
      <c r="I456" s="692"/>
      <c r="J456" s="692"/>
      <c r="K456" s="692"/>
      <c r="L456" s="392">
        <v>267.26</v>
      </c>
      <c r="M456" s="393"/>
      <c r="N456" s="394">
        <v>5436</v>
      </c>
    </row>
    <row r="457" spans="1:14" x14ac:dyDescent="0.25">
      <c r="A457" s="391"/>
      <c r="B457" s="354"/>
      <c r="C457" s="692" t="s">
        <v>504</v>
      </c>
      <c r="D457" s="692"/>
      <c r="E457" s="692"/>
      <c r="F457" s="692"/>
      <c r="G457" s="692"/>
      <c r="H457" s="692"/>
      <c r="I457" s="692"/>
      <c r="J457" s="692"/>
      <c r="K457" s="692"/>
      <c r="L457" s="392">
        <v>11241.3</v>
      </c>
      <c r="M457" s="393"/>
      <c r="N457" s="394">
        <v>69022</v>
      </c>
    </row>
    <row r="458" spans="1:14" x14ac:dyDescent="0.25">
      <c r="A458" s="391"/>
      <c r="B458" s="354"/>
      <c r="C458" s="692" t="s">
        <v>505</v>
      </c>
      <c r="D458" s="692"/>
      <c r="E458" s="692"/>
      <c r="F458" s="692"/>
      <c r="G458" s="692"/>
      <c r="H458" s="692"/>
      <c r="I458" s="692"/>
      <c r="J458" s="692"/>
      <c r="K458" s="692"/>
      <c r="L458" s="392">
        <v>16759.75</v>
      </c>
      <c r="M458" s="393"/>
      <c r="N458" s="394">
        <v>157758</v>
      </c>
    </row>
    <row r="459" spans="1:14" x14ac:dyDescent="0.25">
      <c r="A459" s="391"/>
      <c r="B459" s="354"/>
      <c r="C459" s="692" t="s">
        <v>751</v>
      </c>
      <c r="D459" s="692"/>
      <c r="E459" s="692"/>
      <c r="F459" s="692"/>
      <c r="G459" s="692"/>
      <c r="H459" s="692"/>
      <c r="I459" s="692"/>
      <c r="J459" s="692"/>
      <c r="K459" s="692"/>
      <c r="L459" s="392">
        <v>16701.32</v>
      </c>
      <c r="M459" s="393"/>
      <c r="N459" s="394">
        <v>157245</v>
      </c>
    </row>
    <row r="460" spans="1:14" x14ac:dyDescent="0.25">
      <c r="A460" s="391"/>
      <c r="B460" s="354"/>
      <c r="C460" s="692" t="s">
        <v>516</v>
      </c>
      <c r="D460" s="692"/>
      <c r="E460" s="692"/>
      <c r="F460" s="692"/>
      <c r="G460" s="692"/>
      <c r="H460" s="692"/>
      <c r="I460" s="692"/>
      <c r="J460" s="692"/>
      <c r="K460" s="692"/>
      <c r="L460" s="392"/>
      <c r="M460" s="393"/>
      <c r="N460" s="394"/>
    </row>
    <row r="461" spans="1:14" x14ac:dyDescent="0.25">
      <c r="A461" s="391"/>
      <c r="B461" s="354"/>
      <c r="C461" s="692" t="s">
        <v>517</v>
      </c>
      <c r="D461" s="692"/>
      <c r="E461" s="692"/>
      <c r="F461" s="692"/>
      <c r="G461" s="692"/>
      <c r="H461" s="692"/>
      <c r="I461" s="692"/>
      <c r="J461" s="692"/>
      <c r="K461" s="692"/>
      <c r="L461" s="392">
        <v>1190.25</v>
      </c>
      <c r="M461" s="393"/>
      <c r="N461" s="394">
        <v>24209</v>
      </c>
    </row>
    <row r="462" spans="1:14" x14ac:dyDescent="0.25">
      <c r="A462" s="391"/>
      <c r="B462" s="354"/>
      <c r="C462" s="692" t="s">
        <v>752</v>
      </c>
      <c r="D462" s="692"/>
      <c r="E462" s="692"/>
      <c r="F462" s="692"/>
      <c r="G462" s="692"/>
      <c r="H462" s="692"/>
      <c r="I462" s="692"/>
      <c r="J462" s="692"/>
      <c r="K462" s="692"/>
      <c r="L462" s="392">
        <v>2178.62</v>
      </c>
      <c r="M462" s="393"/>
      <c r="N462" s="394">
        <v>19128</v>
      </c>
    </row>
    <row r="463" spans="1:14" x14ac:dyDescent="0.25">
      <c r="A463" s="391"/>
      <c r="B463" s="354"/>
      <c r="C463" s="692" t="s">
        <v>753</v>
      </c>
      <c r="D463" s="692"/>
      <c r="E463" s="692"/>
      <c r="F463" s="692"/>
      <c r="G463" s="692"/>
      <c r="H463" s="692"/>
      <c r="I463" s="692"/>
      <c r="J463" s="692"/>
      <c r="K463" s="692"/>
      <c r="L463" s="392">
        <v>237.05</v>
      </c>
      <c r="M463" s="393"/>
      <c r="N463" s="394">
        <v>4821</v>
      </c>
    </row>
    <row r="464" spans="1:14" x14ac:dyDescent="0.25">
      <c r="A464" s="391"/>
      <c r="B464" s="354"/>
      <c r="C464" s="692" t="s">
        <v>754</v>
      </c>
      <c r="D464" s="692"/>
      <c r="E464" s="692"/>
      <c r="F464" s="692"/>
      <c r="G464" s="692"/>
      <c r="H464" s="692"/>
      <c r="I464" s="692"/>
      <c r="J464" s="692"/>
      <c r="K464" s="692"/>
      <c r="L464" s="392">
        <v>11075.63</v>
      </c>
      <c r="M464" s="393"/>
      <c r="N464" s="394">
        <v>68005</v>
      </c>
    </row>
    <row r="465" spans="1:14" x14ac:dyDescent="0.25">
      <c r="A465" s="391"/>
      <c r="B465" s="354"/>
      <c r="C465" s="692" t="s">
        <v>518</v>
      </c>
      <c r="D465" s="692"/>
      <c r="E465" s="692"/>
      <c r="F465" s="692"/>
      <c r="G465" s="692"/>
      <c r="H465" s="692"/>
      <c r="I465" s="692"/>
      <c r="J465" s="692"/>
      <c r="K465" s="692"/>
      <c r="L465" s="392">
        <v>1441.42</v>
      </c>
      <c r="M465" s="393"/>
      <c r="N465" s="394">
        <v>29318</v>
      </c>
    </row>
    <row r="466" spans="1:14" x14ac:dyDescent="0.25">
      <c r="A466" s="391"/>
      <c r="B466" s="354"/>
      <c r="C466" s="692" t="s">
        <v>519</v>
      </c>
      <c r="D466" s="692"/>
      <c r="E466" s="692"/>
      <c r="F466" s="692"/>
      <c r="G466" s="692"/>
      <c r="H466" s="692"/>
      <c r="I466" s="692"/>
      <c r="J466" s="692"/>
      <c r="K466" s="692"/>
      <c r="L466" s="392">
        <v>815.4</v>
      </c>
      <c r="M466" s="393"/>
      <c r="N466" s="394">
        <v>16585</v>
      </c>
    </row>
    <row r="467" spans="1:14" x14ac:dyDescent="0.25">
      <c r="A467" s="391"/>
      <c r="B467" s="354"/>
      <c r="C467" s="692" t="s">
        <v>755</v>
      </c>
      <c r="D467" s="692"/>
      <c r="E467" s="692"/>
      <c r="F467" s="692"/>
      <c r="G467" s="692"/>
      <c r="H467" s="692"/>
      <c r="I467" s="692"/>
      <c r="J467" s="692"/>
      <c r="K467" s="692"/>
      <c r="L467" s="392">
        <v>58.43</v>
      </c>
      <c r="M467" s="393"/>
      <c r="N467" s="394">
        <v>513</v>
      </c>
    </row>
    <row r="468" spans="1:14" x14ac:dyDescent="0.25">
      <c r="A468" s="391"/>
      <c r="B468" s="354"/>
      <c r="C468" s="692" t="s">
        <v>512</v>
      </c>
      <c r="D468" s="692"/>
      <c r="E468" s="692"/>
      <c r="F468" s="692"/>
      <c r="G468" s="692"/>
      <c r="H468" s="692"/>
      <c r="I468" s="692"/>
      <c r="J468" s="692"/>
      <c r="K468" s="692"/>
      <c r="L468" s="392">
        <v>1603.84</v>
      </c>
      <c r="M468" s="393"/>
      <c r="N468" s="394">
        <v>26624</v>
      </c>
    </row>
    <row r="469" spans="1:14" x14ac:dyDescent="0.25">
      <c r="A469" s="391"/>
      <c r="B469" s="354"/>
      <c r="C469" s="692" t="s">
        <v>500</v>
      </c>
      <c r="D469" s="692"/>
      <c r="E469" s="692"/>
      <c r="F469" s="692"/>
      <c r="G469" s="692"/>
      <c r="H469" s="692"/>
      <c r="I469" s="692"/>
      <c r="J469" s="692"/>
      <c r="K469" s="692"/>
      <c r="L469" s="392"/>
      <c r="M469" s="393"/>
      <c r="N469" s="394"/>
    </row>
    <row r="470" spans="1:14" x14ac:dyDescent="0.25">
      <c r="A470" s="391"/>
      <c r="B470" s="354"/>
      <c r="C470" s="692" t="s">
        <v>506</v>
      </c>
      <c r="D470" s="692"/>
      <c r="E470" s="692"/>
      <c r="F470" s="692"/>
      <c r="G470" s="692"/>
      <c r="H470" s="692"/>
      <c r="I470" s="692"/>
      <c r="J470" s="692"/>
      <c r="K470" s="692"/>
      <c r="L470" s="392">
        <v>444.65</v>
      </c>
      <c r="M470" s="393"/>
      <c r="N470" s="394">
        <v>9044</v>
      </c>
    </row>
    <row r="471" spans="1:14" x14ac:dyDescent="0.25">
      <c r="A471" s="391"/>
      <c r="B471" s="354"/>
      <c r="C471" s="692" t="s">
        <v>507</v>
      </c>
      <c r="D471" s="692"/>
      <c r="E471" s="692"/>
      <c r="F471" s="692"/>
      <c r="G471" s="692"/>
      <c r="H471" s="692"/>
      <c r="I471" s="692"/>
      <c r="J471" s="692"/>
      <c r="K471" s="692"/>
      <c r="L471" s="392">
        <v>315.27</v>
      </c>
      <c r="M471" s="393"/>
      <c r="N471" s="394">
        <v>2767</v>
      </c>
    </row>
    <row r="472" spans="1:14" x14ac:dyDescent="0.25">
      <c r="A472" s="391"/>
      <c r="B472" s="354"/>
      <c r="C472" s="692" t="s">
        <v>508</v>
      </c>
      <c r="D472" s="692"/>
      <c r="E472" s="692"/>
      <c r="F472" s="692"/>
      <c r="G472" s="692"/>
      <c r="H472" s="692"/>
      <c r="I472" s="692"/>
      <c r="J472" s="692"/>
      <c r="K472" s="692"/>
      <c r="L472" s="392">
        <v>30.21</v>
      </c>
      <c r="M472" s="393"/>
      <c r="N472" s="394">
        <v>615</v>
      </c>
    </row>
    <row r="473" spans="1:14" x14ac:dyDescent="0.25">
      <c r="A473" s="391"/>
      <c r="B473" s="354"/>
      <c r="C473" s="692" t="s">
        <v>509</v>
      </c>
      <c r="D473" s="692"/>
      <c r="E473" s="692"/>
      <c r="F473" s="692"/>
      <c r="G473" s="692"/>
      <c r="H473" s="692"/>
      <c r="I473" s="692"/>
      <c r="J473" s="692"/>
      <c r="K473" s="692"/>
      <c r="L473" s="392">
        <v>165.67</v>
      </c>
      <c r="M473" s="393"/>
      <c r="N473" s="394">
        <v>1017</v>
      </c>
    </row>
    <row r="474" spans="1:14" x14ac:dyDescent="0.25">
      <c r="A474" s="391"/>
      <c r="B474" s="354"/>
      <c r="C474" s="692" t="s">
        <v>510</v>
      </c>
      <c r="D474" s="692"/>
      <c r="E474" s="692"/>
      <c r="F474" s="692"/>
      <c r="G474" s="692"/>
      <c r="H474" s="692"/>
      <c r="I474" s="692"/>
      <c r="J474" s="692"/>
      <c r="K474" s="692"/>
      <c r="L474" s="392">
        <v>446.3</v>
      </c>
      <c r="M474" s="393"/>
      <c r="N474" s="394">
        <v>9078</v>
      </c>
    </row>
    <row r="475" spans="1:14" x14ac:dyDescent="0.25">
      <c r="A475" s="391"/>
      <c r="B475" s="354"/>
      <c r="C475" s="692" t="s">
        <v>511</v>
      </c>
      <c r="D475" s="692"/>
      <c r="E475" s="692"/>
      <c r="F475" s="692"/>
      <c r="G475" s="692"/>
      <c r="H475" s="692"/>
      <c r="I475" s="692"/>
      <c r="J475" s="692"/>
      <c r="K475" s="692"/>
      <c r="L475" s="392">
        <v>231.95</v>
      </c>
      <c r="M475" s="393"/>
      <c r="N475" s="394">
        <v>4718</v>
      </c>
    </row>
    <row r="476" spans="1:14" x14ac:dyDescent="0.25">
      <c r="A476" s="391"/>
      <c r="B476" s="354"/>
      <c r="C476" s="692" t="s">
        <v>513</v>
      </c>
      <c r="D476" s="692"/>
      <c r="E476" s="692"/>
      <c r="F476" s="692"/>
      <c r="G476" s="692"/>
      <c r="H476" s="692"/>
      <c r="I476" s="692"/>
      <c r="J476" s="692"/>
      <c r="K476" s="692"/>
      <c r="L476" s="392">
        <v>172178.77</v>
      </c>
      <c r="M476" s="393"/>
      <c r="N476" s="394">
        <v>1060622</v>
      </c>
    </row>
    <row r="477" spans="1:14" x14ac:dyDescent="0.25">
      <c r="A477" s="391"/>
      <c r="B477" s="354"/>
      <c r="C477" s="692" t="s">
        <v>514</v>
      </c>
      <c r="D477" s="692"/>
      <c r="E477" s="692"/>
      <c r="F477" s="692"/>
      <c r="G477" s="692"/>
      <c r="H477" s="692"/>
      <c r="I477" s="692"/>
      <c r="J477" s="692"/>
      <c r="K477" s="692"/>
      <c r="L477" s="392">
        <v>2031.46</v>
      </c>
      <c r="M477" s="393"/>
      <c r="N477" s="394">
        <v>41316</v>
      </c>
    </row>
    <row r="478" spans="1:14" x14ac:dyDescent="0.25">
      <c r="A478" s="391"/>
      <c r="B478" s="354"/>
      <c r="C478" s="692" t="s">
        <v>515</v>
      </c>
      <c r="D478" s="692"/>
      <c r="E478" s="692"/>
      <c r="F478" s="692"/>
      <c r="G478" s="692"/>
      <c r="H478" s="692"/>
      <c r="I478" s="692"/>
      <c r="J478" s="692"/>
      <c r="K478" s="692"/>
      <c r="L478" s="392">
        <v>2031.46</v>
      </c>
      <c r="M478" s="393"/>
      <c r="N478" s="394">
        <v>41316</v>
      </c>
    </row>
    <row r="479" spans="1:14" x14ac:dyDescent="0.25">
      <c r="A479" s="391"/>
      <c r="B479" s="354"/>
      <c r="C479" s="692" t="s">
        <v>516</v>
      </c>
      <c r="D479" s="692"/>
      <c r="E479" s="692"/>
      <c r="F479" s="692"/>
      <c r="G479" s="692"/>
      <c r="H479" s="692"/>
      <c r="I479" s="692"/>
      <c r="J479" s="692"/>
      <c r="K479" s="692"/>
      <c r="L479" s="392"/>
      <c r="M479" s="393"/>
      <c r="N479" s="394"/>
    </row>
    <row r="480" spans="1:14" x14ac:dyDescent="0.25">
      <c r="A480" s="391"/>
      <c r="B480" s="354"/>
      <c r="C480" s="692" t="s">
        <v>517</v>
      </c>
      <c r="D480" s="692"/>
      <c r="E480" s="692"/>
      <c r="F480" s="692"/>
      <c r="G480" s="692"/>
      <c r="H480" s="692"/>
      <c r="I480" s="692"/>
      <c r="J480" s="692"/>
      <c r="K480" s="692"/>
      <c r="L480" s="392">
        <v>967.37</v>
      </c>
      <c r="M480" s="393"/>
      <c r="N480" s="394">
        <v>19675</v>
      </c>
    </row>
    <row r="481" spans="1:14" x14ac:dyDescent="0.25">
      <c r="A481" s="391"/>
      <c r="B481" s="354"/>
      <c r="C481" s="692" t="s">
        <v>518</v>
      </c>
      <c r="D481" s="692"/>
      <c r="E481" s="692"/>
      <c r="F481" s="692"/>
      <c r="G481" s="692"/>
      <c r="H481" s="692"/>
      <c r="I481" s="692"/>
      <c r="J481" s="692"/>
      <c r="K481" s="692"/>
      <c r="L481" s="392">
        <v>715.84</v>
      </c>
      <c r="M481" s="393"/>
      <c r="N481" s="394">
        <v>14558</v>
      </c>
    </row>
    <row r="482" spans="1:14" x14ac:dyDescent="0.25">
      <c r="A482" s="391"/>
      <c r="B482" s="354"/>
      <c r="C482" s="692" t="s">
        <v>519</v>
      </c>
      <c r="D482" s="692"/>
      <c r="E482" s="692"/>
      <c r="F482" s="692"/>
      <c r="G482" s="692"/>
      <c r="H482" s="692"/>
      <c r="I482" s="692"/>
      <c r="J482" s="692"/>
      <c r="K482" s="692"/>
      <c r="L482" s="392">
        <v>348.25</v>
      </c>
      <c r="M482" s="393"/>
      <c r="N482" s="394">
        <v>7083</v>
      </c>
    </row>
    <row r="483" spans="1:14" x14ac:dyDescent="0.25">
      <c r="A483" s="391"/>
      <c r="B483" s="354"/>
      <c r="C483" s="692" t="s">
        <v>520</v>
      </c>
      <c r="D483" s="692"/>
      <c r="E483" s="692"/>
      <c r="F483" s="692"/>
      <c r="G483" s="692"/>
      <c r="H483" s="692"/>
      <c r="I483" s="692"/>
      <c r="J483" s="692"/>
      <c r="K483" s="692"/>
      <c r="L483" s="392">
        <v>192573.82</v>
      </c>
      <c r="M483" s="393"/>
      <c r="N483" s="394">
        <v>1286320</v>
      </c>
    </row>
    <row r="484" spans="1:14" x14ac:dyDescent="0.25">
      <c r="A484" s="391"/>
      <c r="B484" s="354"/>
      <c r="C484" s="692" t="s">
        <v>521</v>
      </c>
      <c r="D484" s="692"/>
      <c r="E484" s="692"/>
      <c r="F484" s="692"/>
      <c r="G484" s="692"/>
      <c r="H484" s="692"/>
      <c r="I484" s="692"/>
      <c r="J484" s="692"/>
      <c r="K484" s="692"/>
      <c r="L484" s="392">
        <v>2869.53</v>
      </c>
      <c r="M484" s="393"/>
      <c r="N484" s="394">
        <v>58364</v>
      </c>
    </row>
    <row r="485" spans="1:14" x14ac:dyDescent="0.25">
      <c r="A485" s="391"/>
      <c r="B485" s="354"/>
      <c r="C485" s="692" t="s">
        <v>522</v>
      </c>
      <c r="D485" s="692"/>
      <c r="E485" s="692"/>
      <c r="F485" s="692"/>
      <c r="G485" s="692"/>
      <c r="H485" s="692"/>
      <c r="I485" s="692"/>
      <c r="J485" s="692"/>
      <c r="K485" s="692"/>
      <c r="L485" s="392">
        <v>2603.56</v>
      </c>
      <c r="M485" s="393"/>
      <c r="N485" s="394">
        <v>52954</v>
      </c>
    </row>
    <row r="486" spans="1:14" x14ac:dyDescent="0.25">
      <c r="A486" s="391"/>
      <c r="B486" s="354"/>
      <c r="C486" s="692" t="s">
        <v>523</v>
      </c>
      <c r="D486" s="692"/>
      <c r="E486" s="692"/>
      <c r="F486" s="692"/>
      <c r="G486" s="692"/>
      <c r="H486" s="692"/>
      <c r="I486" s="692"/>
      <c r="J486" s="692"/>
      <c r="K486" s="692"/>
      <c r="L486" s="392">
        <v>1395.6</v>
      </c>
      <c r="M486" s="393"/>
      <c r="N486" s="394">
        <v>28386</v>
      </c>
    </row>
    <row r="487" spans="1:14" x14ac:dyDescent="0.25">
      <c r="A487" s="391"/>
      <c r="B487" s="354"/>
      <c r="C487" s="692" t="s">
        <v>524</v>
      </c>
      <c r="D487" s="692"/>
      <c r="E487" s="692"/>
      <c r="F487" s="692"/>
      <c r="G487" s="692"/>
      <c r="H487" s="692"/>
      <c r="I487" s="692"/>
      <c r="J487" s="692"/>
      <c r="K487" s="692"/>
      <c r="L487" s="392">
        <v>18363.59</v>
      </c>
      <c r="M487" s="393"/>
      <c r="N487" s="394">
        <v>184382</v>
      </c>
    </row>
    <row r="488" spans="1:14" x14ac:dyDescent="0.25">
      <c r="A488" s="391"/>
      <c r="B488" s="354"/>
      <c r="C488" s="692" t="s">
        <v>525</v>
      </c>
      <c r="D488" s="692"/>
      <c r="E488" s="692"/>
      <c r="F488" s="692"/>
      <c r="G488" s="692"/>
      <c r="H488" s="692"/>
      <c r="I488" s="692"/>
      <c r="J488" s="692"/>
      <c r="K488" s="692"/>
      <c r="L488" s="392">
        <v>587.63</v>
      </c>
      <c r="M488" s="393"/>
      <c r="N488" s="394">
        <v>5900</v>
      </c>
    </row>
    <row r="489" spans="1:14" x14ac:dyDescent="0.25">
      <c r="A489" s="391"/>
      <c r="B489" s="354"/>
      <c r="C489" s="692" t="s">
        <v>520</v>
      </c>
      <c r="D489" s="692"/>
      <c r="E489" s="692"/>
      <c r="F489" s="692"/>
      <c r="G489" s="692"/>
      <c r="H489" s="692"/>
      <c r="I489" s="692"/>
      <c r="J489" s="692"/>
      <c r="K489" s="692"/>
      <c r="L489" s="392">
        <v>18951.22</v>
      </c>
      <c r="M489" s="393"/>
      <c r="N489" s="394">
        <v>190282</v>
      </c>
    </row>
    <row r="490" spans="1:14" x14ac:dyDescent="0.25">
      <c r="A490" s="391"/>
      <c r="B490" s="354"/>
      <c r="C490" s="692" t="s">
        <v>756</v>
      </c>
      <c r="D490" s="692"/>
      <c r="E490" s="692"/>
      <c r="F490" s="692"/>
      <c r="G490" s="692"/>
      <c r="H490" s="692"/>
      <c r="I490" s="692"/>
      <c r="J490" s="692"/>
      <c r="K490" s="692"/>
      <c r="L490" s="392">
        <v>11589.69</v>
      </c>
      <c r="M490" s="393"/>
      <c r="N490" s="394">
        <v>77533</v>
      </c>
    </row>
    <row r="491" spans="1:14" x14ac:dyDescent="0.25">
      <c r="A491" s="391"/>
      <c r="B491" s="354"/>
      <c r="C491" s="692" t="s">
        <v>520</v>
      </c>
      <c r="D491" s="692"/>
      <c r="E491" s="692"/>
      <c r="F491" s="692"/>
      <c r="G491" s="692"/>
      <c r="H491" s="692"/>
      <c r="I491" s="692"/>
      <c r="J491" s="692"/>
      <c r="K491" s="692"/>
      <c r="L491" s="392">
        <v>30540.91</v>
      </c>
      <c r="M491" s="393"/>
      <c r="N491" s="394">
        <v>267815</v>
      </c>
    </row>
    <row r="492" spans="1:14" x14ac:dyDescent="0.25">
      <c r="A492" s="391"/>
      <c r="B492" s="354"/>
      <c r="C492" s="692" t="s">
        <v>526</v>
      </c>
      <c r="D492" s="692"/>
      <c r="E492" s="692"/>
      <c r="F492" s="692"/>
      <c r="G492" s="692"/>
      <c r="H492" s="692"/>
      <c r="I492" s="692"/>
      <c r="J492" s="692"/>
      <c r="K492" s="692"/>
      <c r="L492" s="392">
        <v>204751.14</v>
      </c>
      <c r="M492" s="393"/>
      <c r="N492" s="394">
        <v>1369753</v>
      </c>
    </row>
    <row r="493" spans="1:14" x14ac:dyDescent="0.25">
      <c r="A493" s="391"/>
      <c r="B493" s="354"/>
      <c r="C493" s="692" t="s">
        <v>527</v>
      </c>
      <c r="D493" s="692"/>
      <c r="E493" s="692"/>
      <c r="F493" s="692"/>
      <c r="G493" s="692"/>
      <c r="H493" s="692"/>
      <c r="I493" s="692"/>
      <c r="J493" s="692"/>
      <c r="K493" s="692"/>
      <c r="L493" s="392">
        <v>6142.53</v>
      </c>
      <c r="M493" s="393"/>
      <c r="N493" s="394">
        <v>41093</v>
      </c>
    </row>
    <row r="494" spans="1:14" x14ac:dyDescent="0.25">
      <c r="A494" s="391"/>
      <c r="B494" s="354"/>
      <c r="C494" s="692" t="s">
        <v>528</v>
      </c>
      <c r="D494" s="692"/>
      <c r="E494" s="692"/>
      <c r="F494" s="692"/>
      <c r="G494" s="692"/>
      <c r="H494" s="692"/>
      <c r="I494" s="692"/>
      <c r="J494" s="692"/>
      <c r="K494" s="692"/>
      <c r="L494" s="392">
        <v>210893.67</v>
      </c>
      <c r="M494" s="393"/>
      <c r="N494" s="394">
        <v>1410846</v>
      </c>
    </row>
    <row r="495" spans="1:14" x14ac:dyDescent="0.25">
      <c r="A495" s="391"/>
      <c r="B495" s="354"/>
      <c r="C495" s="692" t="s">
        <v>529</v>
      </c>
      <c r="D495" s="692"/>
      <c r="E495" s="692"/>
      <c r="F495" s="692"/>
      <c r="G495" s="692"/>
      <c r="H495" s="692"/>
      <c r="I495" s="692"/>
      <c r="J495" s="692"/>
      <c r="K495" s="692"/>
      <c r="L495" s="392">
        <v>42178.73</v>
      </c>
      <c r="M495" s="393"/>
      <c r="N495" s="395">
        <v>282169.2</v>
      </c>
    </row>
    <row r="496" spans="1:14" x14ac:dyDescent="0.25">
      <c r="A496" s="391"/>
      <c r="B496" s="377"/>
      <c r="C496" s="693" t="s">
        <v>530</v>
      </c>
      <c r="D496" s="693"/>
      <c r="E496" s="693"/>
      <c r="F496" s="693"/>
      <c r="G496" s="693"/>
      <c r="H496" s="693"/>
      <c r="I496" s="693"/>
      <c r="J496" s="693"/>
      <c r="K496" s="693"/>
      <c r="L496" s="396">
        <v>253072.4</v>
      </c>
      <c r="M496" s="318"/>
      <c r="N496" s="397">
        <v>1693015.2</v>
      </c>
    </row>
    <row r="497" spans="1:14" x14ac:dyDescent="0.25">
      <c r="A497" s="315"/>
      <c r="B497" s="377"/>
      <c r="C497" s="367"/>
      <c r="D497" s="367"/>
      <c r="E497" s="367"/>
      <c r="F497" s="367"/>
      <c r="G497" s="367"/>
      <c r="H497" s="367"/>
      <c r="I497" s="367"/>
      <c r="J497" s="367"/>
      <c r="K497" s="367"/>
      <c r="L497" s="396"/>
      <c r="M497" s="398"/>
      <c r="N497" s="399"/>
    </row>
    <row r="498" spans="1:14" x14ac:dyDescent="0.25">
      <c r="A498" s="400"/>
      <c r="B498" s="400"/>
      <c r="C498" s="400"/>
      <c r="D498" s="400"/>
      <c r="E498" s="400"/>
      <c r="F498" s="400"/>
      <c r="G498" s="400"/>
      <c r="H498" s="400"/>
      <c r="I498" s="400"/>
      <c r="J498" s="400"/>
      <c r="K498" s="400"/>
      <c r="L498" s="400"/>
      <c r="M498" s="400"/>
      <c r="N498" s="400"/>
    </row>
    <row r="499" spans="1:14" x14ac:dyDescent="0.25">
      <c r="A499" s="315"/>
      <c r="B499" s="401" t="s">
        <v>757</v>
      </c>
      <c r="C499" s="690"/>
      <c r="D499" s="690"/>
      <c r="E499" s="690"/>
      <c r="F499" s="690"/>
      <c r="G499" s="690"/>
      <c r="H499" s="690"/>
      <c r="I499" s="690"/>
      <c r="J499" s="690"/>
      <c r="K499" s="690"/>
      <c r="L499" s="690"/>
      <c r="M499" s="315"/>
      <c r="N499" s="315"/>
    </row>
    <row r="500" spans="1:14" x14ac:dyDescent="0.25">
      <c r="A500" s="315"/>
      <c r="B500" s="317"/>
      <c r="C500" s="691" t="s">
        <v>758</v>
      </c>
      <c r="D500" s="691"/>
      <c r="E500" s="691"/>
      <c r="F500" s="691"/>
      <c r="G500" s="691"/>
      <c r="H500" s="691"/>
      <c r="I500" s="691"/>
      <c r="J500" s="691"/>
      <c r="K500" s="691"/>
      <c r="L500" s="691"/>
      <c r="M500" s="315"/>
      <c r="N500" s="315"/>
    </row>
    <row r="501" spans="1:14" x14ac:dyDescent="0.25">
      <c r="A501" s="315"/>
      <c r="B501" s="401" t="s">
        <v>759</v>
      </c>
      <c r="C501" s="690"/>
      <c r="D501" s="690"/>
      <c r="E501" s="690"/>
      <c r="F501" s="690"/>
      <c r="G501" s="690"/>
      <c r="H501" s="690"/>
      <c r="I501" s="690"/>
      <c r="J501" s="690"/>
      <c r="K501" s="690"/>
      <c r="L501" s="690"/>
      <c r="M501" s="315"/>
      <c r="N501" s="315"/>
    </row>
    <row r="502" spans="1:14" x14ac:dyDescent="0.25">
      <c r="A502" s="315"/>
      <c r="B502" s="315"/>
      <c r="C502" s="691" t="s">
        <v>758</v>
      </c>
      <c r="D502" s="691"/>
      <c r="E502" s="691"/>
      <c r="F502" s="691"/>
      <c r="G502" s="691"/>
      <c r="H502" s="691"/>
      <c r="I502" s="691"/>
      <c r="J502" s="691"/>
      <c r="K502" s="691"/>
      <c r="L502" s="691"/>
      <c r="M502" s="315"/>
      <c r="N502" s="315"/>
    </row>
    <row r="503" spans="1:14" x14ac:dyDescent="0.25">
      <c r="A503" s="315"/>
      <c r="B503" s="401" t="s">
        <v>759</v>
      </c>
      <c r="C503" s="690"/>
      <c r="D503" s="690"/>
      <c r="E503" s="690"/>
      <c r="F503" s="690"/>
      <c r="G503" s="690"/>
      <c r="H503" s="690"/>
      <c r="I503" s="690"/>
      <c r="J503" s="690"/>
      <c r="K503" s="690"/>
      <c r="L503" s="690"/>
      <c r="M503" s="315"/>
      <c r="N503" s="315"/>
    </row>
    <row r="504" spans="1:14" x14ac:dyDescent="0.25">
      <c r="A504" s="315"/>
      <c r="B504" s="315"/>
      <c r="C504" s="691" t="s">
        <v>758</v>
      </c>
      <c r="D504" s="691"/>
      <c r="E504" s="691"/>
      <c r="F504" s="691"/>
      <c r="G504" s="691"/>
      <c r="H504" s="691"/>
      <c r="I504" s="691"/>
      <c r="J504" s="691"/>
      <c r="K504" s="691"/>
      <c r="L504" s="691"/>
      <c r="M504" s="315"/>
      <c r="N504" s="315"/>
    </row>
  </sheetData>
  <mergeCells count="464">
    <mergeCell ref="B35:B37"/>
    <mergeCell ref="F35:F37"/>
    <mergeCell ref="C35:E37"/>
    <mergeCell ref="C499:L499"/>
    <mergeCell ref="C501:L501"/>
    <mergeCell ref="C500:L500"/>
    <mergeCell ref="C502:L502"/>
    <mergeCell ref="C40:E40"/>
    <mergeCell ref="C41:N41"/>
    <mergeCell ref="C42:N42"/>
    <mergeCell ref="C43:E43"/>
    <mergeCell ref="C44:E44"/>
    <mergeCell ref="C45:E45"/>
    <mergeCell ref="C46:E46"/>
    <mergeCell ref="C47:E47"/>
    <mergeCell ref="C48:E48"/>
    <mergeCell ref="C49:E49"/>
    <mergeCell ref="C50:E50"/>
    <mergeCell ref="C56:E56"/>
    <mergeCell ref="C57:E57"/>
    <mergeCell ref="C58:E58"/>
    <mergeCell ref="C59:E59"/>
    <mergeCell ref="C60:E60"/>
    <mergeCell ref="C51:E51"/>
    <mergeCell ref="D10:N10"/>
    <mergeCell ref="A13:N13"/>
    <mergeCell ref="A16:N16"/>
    <mergeCell ref="A20:N20"/>
    <mergeCell ref="A39:N39"/>
    <mergeCell ref="K4:N4"/>
    <mergeCell ref="A4:C4"/>
    <mergeCell ref="A5:D5"/>
    <mergeCell ref="J5:N5"/>
    <mergeCell ref="A6:D6"/>
    <mergeCell ref="J6:N6"/>
    <mergeCell ref="A35:A37"/>
    <mergeCell ref="M35:M37"/>
    <mergeCell ref="G35:I36"/>
    <mergeCell ref="L33:M33"/>
    <mergeCell ref="A14:N14"/>
    <mergeCell ref="A17:N17"/>
    <mergeCell ref="A18:N18"/>
    <mergeCell ref="A21:N21"/>
    <mergeCell ref="B23:F23"/>
    <mergeCell ref="B24:F24"/>
    <mergeCell ref="N35:N37"/>
    <mergeCell ref="J35:L36"/>
    <mergeCell ref="C38:E38"/>
    <mergeCell ref="C52:E52"/>
    <mergeCell ref="C53:E53"/>
    <mergeCell ref="C54:N54"/>
    <mergeCell ref="C55:N55"/>
    <mergeCell ref="C66:E66"/>
    <mergeCell ref="C67:N67"/>
    <mergeCell ref="C68:N68"/>
    <mergeCell ref="C69:E69"/>
    <mergeCell ref="C70:E70"/>
    <mergeCell ref="C61:E61"/>
    <mergeCell ref="C62:E62"/>
    <mergeCell ref="C63:E63"/>
    <mergeCell ref="C64:E64"/>
    <mergeCell ref="C65:E65"/>
    <mergeCell ref="C76:E76"/>
    <mergeCell ref="C77:E77"/>
    <mergeCell ref="C78:E78"/>
    <mergeCell ref="C79:E79"/>
    <mergeCell ref="C80:E80"/>
    <mergeCell ref="C71:E71"/>
    <mergeCell ref="C72:E72"/>
    <mergeCell ref="C73:E73"/>
    <mergeCell ref="C74:E74"/>
    <mergeCell ref="C75:E75"/>
    <mergeCell ref="C86:E86"/>
    <mergeCell ref="C87:E87"/>
    <mergeCell ref="C88:E88"/>
    <mergeCell ref="C89:E89"/>
    <mergeCell ref="C90:E90"/>
    <mergeCell ref="C81:N81"/>
    <mergeCell ref="C82:N82"/>
    <mergeCell ref="C83:N83"/>
    <mergeCell ref="C84:E84"/>
    <mergeCell ref="C85:E85"/>
    <mergeCell ref="C96:N96"/>
    <mergeCell ref="C97:N97"/>
    <mergeCell ref="C98:E98"/>
    <mergeCell ref="C99:E99"/>
    <mergeCell ref="C100:E100"/>
    <mergeCell ref="C91:E91"/>
    <mergeCell ref="C92:E92"/>
    <mergeCell ref="C93:E93"/>
    <mergeCell ref="C94:E94"/>
    <mergeCell ref="C95:E95"/>
    <mergeCell ref="C106:E106"/>
    <mergeCell ref="C107:E107"/>
    <mergeCell ref="C108:N108"/>
    <mergeCell ref="C109:E109"/>
    <mergeCell ref="C110:E110"/>
    <mergeCell ref="C101:E101"/>
    <mergeCell ref="C102:E102"/>
    <mergeCell ref="C103:E103"/>
    <mergeCell ref="C104:E104"/>
    <mergeCell ref="C105:E105"/>
    <mergeCell ref="C116:E116"/>
    <mergeCell ref="C117:E117"/>
    <mergeCell ref="C118:E118"/>
    <mergeCell ref="C119:E119"/>
    <mergeCell ref="C120:E120"/>
    <mergeCell ref="C111:E111"/>
    <mergeCell ref="C112:E112"/>
    <mergeCell ref="C113:E113"/>
    <mergeCell ref="C114:E114"/>
    <mergeCell ref="C115:N115"/>
    <mergeCell ref="C126:E126"/>
    <mergeCell ref="C127:E127"/>
    <mergeCell ref="C128:E128"/>
    <mergeCell ref="C129:N129"/>
    <mergeCell ref="C130:E130"/>
    <mergeCell ref="C121:E121"/>
    <mergeCell ref="C122:N122"/>
    <mergeCell ref="C123:E123"/>
    <mergeCell ref="C124:E124"/>
    <mergeCell ref="C125:E125"/>
    <mergeCell ref="C136:N136"/>
    <mergeCell ref="C137:N137"/>
    <mergeCell ref="C138:N138"/>
    <mergeCell ref="C139:E139"/>
    <mergeCell ref="C140:N140"/>
    <mergeCell ref="C131:E131"/>
    <mergeCell ref="C132:E132"/>
    <mergeCell ref="C133:E133"/>
    <mergeCell ref="C134:E134"/>
    <mergeCell ref="C135:E135"/>
    <mergeCell ref="C146:E146"/>
    <mergeCell ref="C147:E147"/>
    <mergeCell ref="C148:E148"/>
    <mergeCell ref="C149:E149"/>
    <mergeCell ref="C150:E150"/>
    <mergeCell ref="C141:N141"/>
    <mergeCell ref="C142:N142"/>
    <mergeCell ref="C143:E143"/>
    <mergeCell ref="C144:E144"/>
    <mergeCell ref="C145:E145"/>
    <mergeCell ref="C156:E156"/>
    <mergeCell ref="C157:E157"/>
    <mergeCell ref="C158:E158"/>
    <mergeCell ref="C159:E159"/>
    <mergeCell ref="C160:E160"/>
    <mergeCell ref="C151:E151"/>
    <mergeCell ref="C152:N152"/>
    <mergeCell ref="C153:N153"/>
    <mergeCell ref="C154:E154"/>
    <mergeCell ref="C155:E155"/>
    <mergeCell ref="C166:E166"/>
    <mergeCell ref="C167:N167"/>
    <mergeCell ref="C168:N168"/>
    <mergeCell ref="C169:N169"/>
    <mergeCell ref="C170:E170"/>
    <mergeCell ref="C161:E161"/>
    <mergeCell ref="C162:E162"/>
    <mergeCell ref="C163:E163"/>
    <mergeCell ref="C164:E164"/>
    <mergeCell ref="A165:N165"/>
    <mergeCell ref="C176:E176"/>
    <mergeCell ref="C177:E177"/>
    <mergeCell ref="C178:N178"/>
    <mergeCell ref="C179:N179"/>
    <mergeCell ref="C180:E180"/>
    <mergeCell ref="C171:E171"/>
    <mergeCell ref="C172:E172"/>
    <mergeCell ref="C173:E173"/>
    <mergeCell ref="C174:E174"/>
    <mergeCell ref="C175:E175"/>
    <mergeCell ref="C186:E186"/>
    <mergeCell ref="C187:E187"/>
    <mergeCell ref="C188:E188"/>
    <mergeCell ref="C189:E189"/>
    <mergeCell ref="C190:N190"/>
    <mergeCell ref="C181:E181"/>
    <mergeCell ref="C182:E182"/>
    <mergeCell ref="C183:E183"/>
    <mergeCell ref="C184:E184"/>
    <mergeCell ref="C185:E185"/>
    <mergeCell ref="C196:E196"/>
    <mergeCell ref="C197:E197"/>
    <mergeCell ref="C198:E198"/>
    <mergeCell ref="C199:E199"/>
    <mergeCell ref="C200:E200"/>
    <mergeCell ref="C191:N191"/>
    <mergeCell ref="C192:N192"/>
    <mergeCell ref="C193:E193"/>
    <mergeCell ref="C194:E194"/>
    <mergeCell ref="C195:E195"/>
    <mergeCell ref="C206:E206"/>
    <mergeCell ref="C207:E207"/>
    <mergeCell ref="C208:E208"/>
    <mergeCell ref="C209:E209"/>
    <mergeCell ref="C210:E210"/>
    <mergeCell ref="C201:E201"/>
    <mergeCell ref="C202:E202"/>
    <mergeCell ref="C203:N203"/>
    <mergeCell ref="C204:N204"/>
    <mergeCell ref="C205:N205"/>
    <mergeCell ref="C217:E217"/>
    <mergeCell ref="C218:E218"/>
    <mergeCell ref="C219:E219"/>
    <mergeCell ref="C220:E220"/>
    <mergeCell ref="C221:E221"/>
    <mergeCell ref="C211:E211"/>
    <mergeCell ref="C212:E212"/>
    <mergeCell ref="C214:K214"/>
    <mergeCell ref="A215:N215"/>
    <mergeCell ref="C216:E216"/>
    <mergeCell ref="C227:E227"/>
    <mergeCell ref="C228:E228"/>
    <mergeCell ref="C229:E229"/>
    <mergeCell ref="C230:E230"/>
    <mergeCell ref="C231:E231"/>
    <mergeCell ref="C222:E222"/>
    <mergeCell ref="C223:E223"/>
    <mergeCell ref="C224:E224"/>
    <mergeCell ref="C225:E225"/>
    <mergeCell ref="C226:E226"/>
    <mergeCell ref="C237:E237"/>
    <mergeCell ref="C238:E238"/>
    <mergeCell ref="C239:E239"/>
    <mergeCell ref="C240:E240"/>
    <mergeCell ref="C241:E241"/>
    <mergeCell ref="C232:E232"/>
    <mergeCell ref="C233:E233"/>
    <mergeCell ref="C234:E234"/>
    <mergeCell ref="C235:E235"/>
    <mergeCell ref="C236:E236"/>
    <mergeCell ref="C247:E247"/>
    <mergeCell ref="C248:E248"/>
    <mergeCell ref="C249:E249"/>
    <mergeCell ref="C250:E250"/>
    <mergeCell ref="A251:N251"/>
    <mergeCell ref="C242:E242"/>
    <mergeCell ref="C243:E243"/>
    <mergeCell ref="C244:E244"/>
    <mergeCell ref="C245:E245"/>
    <mergeCell ref="C246:E246"/>
    <mergeCell ref="C257:E257"/>
    <mergeCell ref="C258:E258"/>
    <mergeCell ref="C259:E259"/>
    <mergeCell ref="C260:E260"/>
    <mergeCell ref="C261:E261"/>
    <mergeCell ref="C252:E252"/>
    <mergeCell ref="C253:E253"/>
    <mergeCell ref="C254:E254"/>
    <mergeCell ref="C255:E255"/>
    <mergeCell ref="C256:E256"/>
    <mergeCell ref="C267:E267"/>
    <mergeCell ref="C268:E268"/>
    <mergeCell ref="C269:E269"/>
    <mergeCell ref="C270:E270"/>
    <mergeCell ref="C271:E271"/>
    <mergeCell ref="C262:E262"/>
    <mergeCell ref="C263:E263"/>
    <mergeCell ref="C264:E264"/>
    <mergeCell ref="C265:E265"/>
    <mergeCell ref="C266:E266"/>
    <mergeCell ref="C277:N277"/>
    <mergeCell ref="C278:E278"/>
    <mergeCell ref="C279:E279"/>
    <mergeCell ref="C280:E280"/>
    <mergeCell ref="C281:E281"/>
    <mergeCell ref="C272:E272"/>
    <mergeCell ref="C273:E273"/>
    <mergeCell ref="C274:E274"/>
    <mergeCell ref="C275:E275"/>
    <mergeCell ref="C276:E276"/>
    <mergeCell ref="C287:E287"/>
    <mergeCell ref="C288:E288"/>
    <mergeCell ref="C289:E289"/>
    <mergeCell ref="C290:E290"/>
    <mergeCell ref="C291:E291"/>
    <mergeCell ref="C282:E282"/>
    <mergeCell ref="C283:E283"/>
    <mergeCell ref="C284:E284"/>
    <mergeCell ref="C285:E285"/>
    <mergeCell ref="A286:N286"/>
    <mergeCell ref="C297:E297"/>
    <mergeCell ref="C298:E298"/>
    <mergeCell ref="C300:K300"/>
    <mergeCell ref="A301:N301"/>
    <mergeCell ref="C302:E302"/>
    <mergeCell ref="C292:E292"/>
    <mergeCell ref="C293:E293"/>
    <mergeCell ref="C294:E294"/>
    <mergeCell ref="C295:E295"/>
    <mergeCell ref="C296:E296"/>
    <mergeCell ref="C312:E312"/>
    <mergeCell ref="C314:E314"/>
    <mergeCell ref="C316:E316"/>
    <mergeCell ref="C318:N318"/>
    <mergeCell ref="C319:E319"/>
    <mergeCell ref="C304:E304"/>
    <mergeCell ref="C306:E306"/>
    <mergeCell ref="C308:N308"/>
    <mergeCell ref="C309:E309"/>
    <mergeCell ref="C311:N311"/>
    <mergeCell ref="C328:E328"/>
    <mergeCell ref="C330:N330"/>
    <mergeCell ref="C331:E331"/>
    <mergeCell ref="C333:N333"/>
    <mergeCell ref="C334:E334"/>
    <mergeCell ref="C321:N321"/>
    <mergeCell ref="C322:E322"/>
    <mergeCell ref="C324:N324"/>
    <mergeCell ref="C325:E325"/>
    <mergeCell ref="C327:N327"/>
    <mergeCell ref="C344:E344"/>
    <mergeCell ref="C346:N346"/>
    <mergeCell ref="C347:E347"/>
    <mergeCell ref="C349:N349"/>
    <mergeCell ref="C351:K351"/>
    <mergeCell ref="C336:N336"/>
    <mergeCell ref="C337:E337"/>
    <mergeCell ref="C339:N339"/>
    <mergeCell ref="C340:E340"/>
    <mergeCell ref="C342:E342"/>
    <mergeCell ref="C358:E358"/>
    <mergeCell ref="C360:N360"/>
    <mergeCell ref="C361:N361"/>
    <mergeCell ref="C362:N362"/>
    <mergeCell ref="C364:K364"/>
    <mergeCell ref="A352:N352"/>
    <mergeCell ref="C353:E353"/>
    <mergeCell ref="C355:N355"/>
    <mergeCell ref="C356:N356"/>
    <mergeCell ref="C357:N357"/>
    <mergeCell ref="C370:E370"/>
    <mergeCell ref="C371:E371"/>
    <mergeCell ref="C372:E372"/>
    <mergeCell ref="C373:E373"/>
    <mergeCell ref="C374:E374"/>
    <mergeCell ref="A365:N365"/>
    <mergeCell ref="C366:E366"/>
    <mergeCell ref="C367:N367"/>
    <mergeCell ref="C368:E368"/>
    <mergeCell ref="C369:E369"/>
    <mergeCell ref="C380:E380"/>
    <mergeCell ref="C381:E381"/>
    <mergeCell ref="C382:E382"/>
    <mergeCell ref="C383:E383"/>
    <mergeCell ref="C384:E384"/>
    <mergeCell ref="C375:E375"/>
    <mergeCell ref="C376:N376"/>
    <mergeCell ref="C377:E377"/>
    <mergeCell ref="C378:E378"/>
    <mergeCell ref="C379:E379"/>
    <mergeCell ref="C390:E390"/>
    <mergeCell ref="C391:E391"/>
    <mergeCell ref="C392:E392"/>
    <mergeCell ref="C393:E393"/>
    <mergeCell ref="C394:E394"/>
    <mergeCell ref="C385:N385"/>
    <mergeCell ref="C386:N386"/>
    <mergeCell ref="C387:E387"/>
    <mergeCell ref="C388:E388"/>
    <mergeCell ref="C389:E389"/>
    <mergeCell ref="C400:E400"/>
    <mergeCell ref="C401:E401"/>
    <mergeCell ref="C402:E402"/>
    <mergeCell ref="C403:E403"/>
    <mergeCell ref="C404:N404"/>
    <mergeCell ref="C395:N395"/>
    <mergeCell ref="C396:E396"/>
    <mergeCell ref="C397:E397"/>
    <mergeCell ref="C398:E398"/>
    <mergeCell ref="C399:E399"/>
    <mergeCell ref="C410:E410"/>
    <mergeCell ref="C411:E411"/>
    <mergeCell ref="C412:E412"/>
    <mergeCell ref="C413:N413"/>
    <mergeCell ref="C414:E414"/>
    <mergeCell ref="C405:E405"/>
    <mergeCell ref="C406:E406"/>
    <mergeCell ref="C407:E407"/>
    <mergeCell ref="C408:E408"/>
    <mergeCell ref="C409:E409"/>
    <mergeCell ref="C420:E420"/>
    <mergeCell ref="C421:E421"/>
    <mergeCell ref="C422:N422"/>
    <mergeCell ref="C423:E423"/>
    <mergeCell ref="C424:E424"/>
    <mergeCell ref="C415:E415"/>
    <mergeCell ref="C416:E416"/>
    <mergeCell ref="C417:E417"/>
    <mergeCell ref="C418:E418"/>
    <mergeCell ref="C419:E419"/>
    <mergeCell ref="C430:E430"/>
    <mergeCell ref="C431:N431"/>
    <mergeCell ref="C432:E432"/>
    <mergeCell ref="C433:E433"/>
    <mergeCell ref="C434:E434"/>
    <mergeCell ref="C425:E425"/>
    <mergeCell ref="C426:E426"/>
    <mergeCell ref="C427:E427"/>
    <mergeCell ref="C428:E428"/>
    <mergeCell ref="C429:E429"/>
    <mergeCell ref="C440:N440"/>
    <mergeCell ref="C441:E441"/>
    <mergeCell ref="C442:E442"/>
    <mergeCell ref="C443:E443"/>
    <mergeCell ref="C444:E444"/>
    <mergeCell ref="C435:E435"/>
    <mergeCell ref="C436:E436"/>
    <mergeCell ref="C437:E437"/>
    <mergeCell ref="C438:E438"/>
    <mergeCell ref="C439:E439"/>
    <mergeCell ref="C452:K452"/>
    <mergeCell ref="C453:K453"/>
    <mergeCell ref="C454:K454"/>
    <mergeCell ref="C455:K455"/>
    <mergeCell ref="C456:K456"/>
    <mergeCell ref="C445:E445"/>
    <mergeCell ref="C446:E446"/>
    <mergeCell ref="C447:E447"/>
    <mergeCell ref="C449:K449"/>
    <mergeCell ref="C451:K451"/>
    <mergeCell ref="C462:K462"/>
    <mergeCell ref="C463:K463"/>
    <mergeCell ref="C464:K464"/>
    <mergeCell ref="C465:K465"/>
    <mergeCell ref="C466:K466"/>
    <mergeCell ref="C457:K457"/>
    <mergeCell ref="C458:K458"/>
    <mergeCell ref="C459:K459"/>
    <mergeCell ref="C460:K460"/>
    <mergeCell ref="C461:K461"/>
    <mergeCell ref="C472:K472"/>
    <mergeCell ref="C473:K473"/>
    <mergeCell ref="C474:K474"/>
    <mergeCell ref="C475:K475"/>
    <mergeCell ref="C476:K476"/>
    <mergeCell ref="C467:K467"/>
    <mergeCell ref="C468:K468"/>
    <mergeCell ref="C469:K469"/>
    <mergeCell ref="C470:K470"/>
    <mergeCell ref="C471:K471"/>
    <mergeCell ref="C482:K482"/>
    <mergeCell ref="C483:K483"/>
    <mergeCell ref="C484:K484"/>
    <mergeCell ref="C485:K485"/>
    <mergeCell ref="C486:K486"/>
    <mergeCell ref="C477:K477"/>
    <mergeCell ref="C478:K478"/>
    <mergeCell ref="C479:K479"/>
    <mergeCell ref="C480:K480"/>
    <mergeCell ref="C481:K481"/>
    <mergeCell ref="C503:L503"/>
    <mergeCell ref="C504:L504"/>
    <mergeCell ref="C492:K492"/>
    <mergeCell ref="C493:K493"/>
    <mergeCell ref="C494:K494"/>
    <mergeCell ref="C495:K495"/>
    <mergeCell ref="C496:K496"/>
    <mergeCell ref="C487:K487"/>
    <mergeCell ref="C488:K488"/>
    <mergeCell ref="C489:K489"/>
    <mergeCell ref="C490:K490"/>
    <mergeCell ref="C491:K49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596"/>
  <sheetViews>
    <sheetView workbookViewId="0">
      <selection activeCell="Q15" sqref="Q15"/>
    </sheetView>
  </sheetViews>
  <sheetFormatPr defaultRowHeight="15" x14ac:dyDescent="0.25"/>
  <sheetData>
    <row r="1" spans="1:14" x14ac:dyDescent="0.25">
      <c r="A1" s="402"/>
      <c r="B1" s="402"/>
      <c r="C1" s="402"/>
      <c r="D1" s="402"/>
      <c r="E1" s="402"/>
      <c r="F1" s="402"/>
      <c r="G1" s="402"/>
      <c r="H1" s="402"/>
      <c r="I1" s="402"/>
      <c r="J1" s="402"/>
      <c r="K1" s="402"/>
      <c r="L1" s="402"/>
      <c r="M1" s="402"/>
      <c r="N1" s="404" t="s">
        <v>538</v>
      </c>
    </row>
    <row r="2" spans="1:14" x14ac:dyDescent="0.25">
      <c r="A2" s="402"/>
      <c r="B2" s="402"/>
      <c r="C2" s="402"/>
      <c r="D2" s="402"/>
      <c r="E2" s="402"/>
      <c r="F2" s="402"/>
      <c r="G2" s="402"/>
      <c r="H2" s="402"/>
      <c r="I2" s="402"/>
      <c r="J2" s="402"/>
      <c r="K2" s="402"/>
      <c r="L2" s="402"/>
      <c r="M2" s="402"/>
      <c r="N2" s="404" t="s">
        <v>539</v>
      </c>
    </row>
    <row r="3" spans="1:14" x14ac:dyDescent="0.25">
      <c r="A3" s="402"/>
      <c r="B3" s="402"/>
      <c r="C3" s="402"/>
      <c r="D3" s="402"/>
      <c r="E3" s="402"/>
      <c r="F3" s="402"/>
      <c r="G3" s="402"/>
      <c r="H3" s="402"/>
      <c r="I3" s="402"/>
      <c r="J3" s="402"/>
      <c r="K3" s="402"/>
      <c r="L3" s="402"/>
      <c r="M3" s="402"/>
      <c r="N3" s="404"/>
    </row>
    <row r="4" spans="1:14" x14ac:dyDescent="0.25">
      <c r="A4" s="706" t="s">
        <v>540</v>
      </c>
      <c r="B4" s="706"/>
      <c r="C4" s="706"/>
      <c r="D4" s="406"/>
      <c r="E4" s="402"/>
      <c r="F4" s="402"/>
      <c r="G4" s="402"/>
      <c r="H4" s="402"/>
      <c r="I4" s="402"/>
      <c r="J4" s="402"/>
      <c r="K4" s="706" t="s">
        <v>541</v>
      </c>
      <c r="L4" s="706"/>
      <c r="M4" s="706"/>
      <c r="N4" s="706"/>
    </row>
    <row r="5" spans="1:14" x14ac:dyDescent="0.25">
      <c r="A5" s="707"/>
      <c r="B5" s="707"/>
      <c r="C5" s="707"/>
      <c r="D5" s="707"/>
      <c r="E5" s="403"/>
      <c r="F5" s="402"/>
      <c r="G5" s="402"/>
      <c r="H5" s="402"/>
      <c r="I5" s="402"/>
      <c r="J5" s="708"/>
      <c r="K5" s="708"/>
      <c r="L5" s="708"/>
      <c r="M5" s="708"/>
      <c r="N5" s="708"/>
    </row>
    <row r="6" spans="1:14" x14ac:dyDescent="0.25">
      <c r="A6" s="692"/>
      <c r="B6" s="692"/>
      <c r="C6" s="692"/>
      <c r="D6" s="692"/>
      <c r="E6" s="402"/>
      <c r="F6" s="402"/>
      <c r="G6" s="402"/>
      <c r="H6" s="402"/>
      <c r="I6" s="402"/>
      <c r="J6" s="692"/>
      <c r="K6" s="692"/>
      <c r="L6" s="692"/>
      <c r="M6" s="692"/>
      <c r="N6" s="692"/>
    </row>
    <row r="7" spans="1:14" x14ac:dyDescent="0.25">
      <c r="A7" s="410"/>
      <c r="B7" s="411"/>
      <c r="C7" s="403"/>
      <c r="D7" s="403"/>
      <c r="E7" s="402"/>
      <c r="F7" s="402"/>
      <c r="G7" s="402"/>
      <c r="H7" s="402"/>
      <c r="I7" s="402"/>
      <c r="J7" s="410"/>
      <c r="K7" s="410"/>
      <c r="L7" s="410"/>
      <c r="M7" s="410"/>
      <c r="N7" s="411"/>
    </row>
    <row r="8" spans="1:14" x14ac:dyDescent="0.25">
      <c r="A8" s="402" t="s">
        <v>542</v>
      </c>
      <c r="B8" s="412"/>
      <c r="C8" s="412"/>
      <c r="D8" s="412"/>
      <c r="E8" s="402"/>
      <c r="F8" s="402"/>
      <c r="G8" s="402"/>
      <c r="H8" s="402"/>
      <c r="I8" s="402"/>
      <c r="J8" s="402"/>
      <c r="K8" s="402"/>
      <c r="L8" s="412"/>
      <c r="M8" s="412"/>
      <c r="N8" s="404" t="s">
        <v>542</v>
      </c>
    </row>
    <row r="9" spans="1:14" x14ac:dyDescent="0.25">
      <c r="A9" s="402"/>
      <c r="B9" s="402"/>
      <c r="C9" s="402"/>
      <c r="D9" s="402"/>
      <c r="E9" s="402"/>
      <c r="F9" s="413"/>
      <c r="G9" s="402"/>
      <c r="H9" s="402"/>
      <c r="I9" s="402"/>
      <c r="J9" s="402"/>
      <c r="K9" s="402"/>
      <c r="L9" s="402"/>
      <c r="M9" s="402"/>
      <c r="N9" s="402"/>
    </row>
    <row r="10" spans="1:14" x14ac:dyDescent="0.25">
      <c r="A10" s="407" t="s">
        <v>543</v>
      </c>
      <c r="B10" s="412"/>
      <c r="C10" s="402"/>
      <c r="D10" s="692" t="s">
        <v>458</v>
      </c>
      <c r="E10" s="692"/>
      <c r="F10" s="692"/>
      <c r="G10" s="692"/>
      <c r="H10" s="692"/>
      <c r="I10" s="692"/>
      <c r="J10" s="692"/>
      <c r="K10" s="692"/>
      <c r="L10" s="692"/>
      <c r="M10" s="692"/>
      <c r="N10" s="692"/>
    </row>
    <row r="11" spans="1:14" x14ac:dyDescent="0.25">
      <c r="A11" s="414" t="s">
        <v>544</v>
      </c>
      <c r="B11" s="402"/>
      <c r="C11" s="402"/>
      <c r="D11" s="410" t="s">
        <v>545</v>
      </c>
      <c r="E11" s="410"/>
      <c r="F11" s="415"/>
      <c r="G11" s="415"/>
      <c r="H11" s="415"/>
      <c r="I11" s="415"/>
      <c r="J11" s="415"/>
      <c r="K11" s="415"/>
      <c r="L11" s="415"/>
      <c r="M11" s="415"/>
      <c r="N11" s="415"/>
    </row>
    <row r="12" spans="1:14" x14ac:dyDescent="0.25">
      <c r="A12" s="414"/>
      <c r="B12" s="402"/>
      <c r="C12" s="402"/>
      <c r="D12" s="402"/>
      <c r="E12" s="402"/>
      <c r="F12" s="412"/>
      <c r="G12" s="412"/>
      <c r="H12" s="412"/>
      <c r="I12" s="412"/>
      <c r="J12" s="412"/>
      <c r="K12" s="412"/>
      <c r="L12" s="412"/>
      <c r="M12" s="412"/>
      <c r="N12" s="412"/>
    </row>
    <row r="13" spans="1:14" x14ac:dyDescent="0.25">
      <c r="A13" s="703" t="s">
        <v>546</v>
      </c>
      <c r="B13" s="703"/>
      <c r="C13" s="703"/>
      <c r="D13" s="703"/>
      <c r="E13" s="703"/>
      <c r="F13" s="703"/>
      <c r="G13" s="703"/>
      <c r="H13" s="703"/>
      <c r="I13" s="703"/>
      <c r="J13" s="703"/>
      <c r="K13" s="703"/>
      <c r="L13" s="703"/>
      <c r="M13" s="703"/>
      <c r="N13" s="703"/>
    </row>
    <row r="14" spans="1:14" x14ac:dyDescent="0.25">
      <c r="A14" s="711" t="s">
        <v>547</v>
      </c>
      <c r="B14" s="711"/>
      <c r="C14" s="711"/>
      <c r="D14" s="711"/>
      <c r="E14" s="711"/>
      <c r="F14" s="711"/>
      <c r="G14" s="711"/>
      <c r="H14" s="711"/>
      <c r="I14" s="711"/>
      <c r="J14" s="711"/>
      <c r="K14" s="711"/>
      <c r="L14" s="711"/>
      <c r="M14" s="711"/>
      <c r="N14" s="711"/>
    </row>
    <row r="15" spans="1:14" x14ac:dyDescent="0.25">
      <c r="A15" s="416"/>
      <c r="B15" s="416"/>
      <c r="C15" s="416"/>
      <c r="D15" s="416"/>
      <c r="E15" s="416"/>
      <c r="F15" s="416"/>
      <c r="G15" s="416"/>
      <c r="H15" s="416"/>
      <c r="I15" s="416"/>
      <c r="J15" s="416"/>
      <c r="K15" s="416"/>
      <c r="L15" s="416"/>
      <c r="M15" s="416"/>
      <c r="N15" s="416"/>
    </row>
    <row r="16" spans="1:14" x14ac:dyDescent="0.25">
      <c r="A16" s="703" t="s">
        <v>546</v>
      </c>
      <c r="B16" s="703"/>
      <c r="C16" s="703"/>
      <c r="D16" s="703"/>
      <c r="E16" s="703"/>
      <c r="F16" s="703"/>
      <c r="G16" s="703"/>
      <c r="H16" s="703"/>
      <c r="I16" s="703"/>
      <c r="J16" s="703"/>
      <c r="K16" s="703"/>
      <c r="L16" s="703"/>
      <c r="M16" s="703"/>
      <c r="N16" s="703"/>
    </row>
    <row r="17" spans="1:14" x14ac:dyDescent="0.25">
      <c r="A17" s="711" t="s">
        <v>548</v>
      </c>
      <c r="B17" s="711"/>
      <c r="C17" s="711"/>
      <c r="D17" s="711"/>
      <c r="E17" s="711"/>
      <c r="F17" s="711"/>
      <c r="G17" s="711"/>
      <c r="H17" s="711"/>
      <c r="I17" s="711"/>
      <c r="J17" s="711"/>
      <c r="K17" s="711"/>
      <c r="L17" s="711"/>
      <c r="M17" s="711"/>
      <c r="N17" s="711"/>
    </row>
    <row r="18" spans="1:14" ht="18" x14ac:dyDescent="0.25">
      <c r="A18" s="712" t="s">
        <v>549</v>
      </c>
      <c r="B18" s="712"/>
      <c r="C18" s="712"/>
      <c r="D18" s="712"/>
      <c r="E18" s="712"/>
      <c r="F18" s="712"/>
      <c r="G18" s="712"/>
      <c r="H18" s="712"/>
      <c r="I18" s="712"/>
      <c r="J18" s="712"/>
      <c r="K18" s="712"/>
      <c r="L18" s="712"/>
      <c r="M18" s="712"/>
      <c r="N18" s="712"/>
    </row>
    <row r="19" spans="1:14" ht="18" x14ac:dyDescent="0.25">
      <c r="A19" s="417"/>
      <c r="B19" s="417"/>
      <c r="C19" s="417"/>
      <c r="D19" s="417"/>
      <c r="E19" s="417"/>
      <c r="F19" s="417"/>
      <c r="G19" s="417"/>
      <c r="H19" s="417"/>
      <c r="I19" s="417"/>
      <c r="J19" s="417"/>
      <c r="K19" s="417"/>
      <c r="L19" s="417"/>
      <c r="M19" s="417"/>
      <c r="N19" s="417"/>
    </row>
    <row r="20" spans="1:14" x14ac:dyDescent="0.25">
      <c r="A20" s="704" t="s">
        <v>774</v>
      </c>
      <c r="B20" s="704"/>
      <c r="C20" s="704"/>
      <c r="D20" s="704"/>
      <c r="E20" s="704"/>
      <c r="F20" s="704"/>
      <c r="G20" s="704"/>
      <c r="H20" s="704"/>
      <c r="I20" s="704"/>
      <c r="J20" s="704"/>
      <c r="K20" s="704"/>
      <c r="L20" s="704"/>
      <c r="M20" s="704"/>
      <c r="N20" s="704"/>
    </row>
    <row r="21" spans="1:14" x14ac:dyDescent="0.25">
      <c r="A21" s="711" t="s">
        <v>551</v>
      </c>
      <c r="B21" s="711"/>
      <c r="C21" s="711"/>
      <c r="D21" s="711"/>
      <c r="E21" s="711"/>
      <c r="F21" s="711"/>
      <c r="G21" s="711"/>
      <c r="H21" s="711"/>
      <c r="I21" s="711"/>
      <c r="J21" s="711"/>
      <c r="K21" s="711"/>
      <c r="L21" s="711"/>
      <c r="M21" s="711"/>
      <c r="N21" s="711"/>
    </row>
    <row r="22" spans="1:14" x14ac:dyDescent="0.25">
      <c r="A22" s="402" t="s">
        <v>552</v>
      </c>
      <c r="B22" s="418" t="s">
        <v>553</v>
      </c>
      <c r="C22" s="402" t="s">
        <v>554</v>
      </c>
      <c r="D22" s="402"/>
      <c r="E22" s="402"/>
      <c r="F22" s="403"/>
      <c r="G22" s="403"/>
      <c r="H22" s="403"/>
      <c r="I22" s="403"/>
      <c r="J22" s="403"/>
      <c r="K22" s="403"/>
      <c r="L22" s="403"/>
      <c r="M22" s="403"/>
      <c r="N22" s="403"/>
    </row>
    <row r="23" spans="1:14" x14ac:dyDescent="0.25">
      <c r="A23" s="402" t="s">
        <v>555</v>
      </c>
      <c r="B23" s="704"/>
      <c r="C23" s="704"/>
      <c r="D23" s="704"/>
      <c r="E23" s="704"/>
      <c r="F23" s="704"/>
      <c r="G23" s="403"/>
      <c r="H23" s="403"/>
      <c r="I23" s="403"/>
      <c r="J23" s="403"/>
      <c r="K23" s="403"/>
      <c r="L23" s="403"/>
      <c r="M23" s="403"/>
      <c r="N23" s="403"/>
    </row>
    <row r="24" spans="1:14" x14ac:dyDescent="0.25">
      <c r="A24" s="402"/>
      <c r="B24" s="713" t="s">
        <v>556</v>
      </c>
      <c r="C24" s="713"/>
      <c r="D24" s="713"/>
      <c r="E24" s="713"/>
      <c r="F24" s="713"/>
      <c r="G24" s="419"/>
      <c r="H24" s="419"/>
      <c r="I24" s="419"/>
      <c r="J24" s="419"/>
      <c r="K24" s="419"/>
      <c r="L24" s="419"/>
      <c r="M24" s="420"/>
      <c r="N24" s="419"/>
    </row>
    <row r="25" spans="1:14" x14ac:dyDescent="0.25">
      <c r="A25" s="402"/>
      <c r="B25" s="402"/>
      <c r="C25" s="402"/>
      <c r="D25" s="421"/>
      <c r="E25" s="421"/>
      <c r="F25" s="421"/>
      <c r="G25" s="421"/>
      <c r="H25" s="421"/>
      <c r="I25" s="421"/>
      <c r="J25" s="421"/>
      <c r="K25" s="421"/>
      <c r="L25" s="421"/>
      <c r="M25" s="419"/>
      <c r="N25" s="419"/>
    </row>
    <row r="26" spans="1:14" x14ac:dyDescent="0.25">
      <c r="A26" s="422" t="s">
        <v>557</v>
      </c>
      <c r="B26" s="402"/>
      <c r="C26" s="402"/>
      <c r="D26" s="410"/>
      <c r="E26" s="402"/>
      <c r="F26" s="423"/>
      <c r="G26" s="423"/>
      <c r="H26" s="423"/>
      <c r="I26" s="423"/>
      <c r="J26" s="423"/>
      <c r="K26" s="423"/>
      <c r="L26" s="423"/>
      <c r="M26" s="423"/>
      <c r="N26" s="423"/>
    </row>
    <row r="27" spans="1:14" x14ac:dyDescent="0.25">
      <c r="A27" s="402"/>
      <c r="B27" s="402"/>
      <c r="C27" s="402"/>
      <c r="D27" s="423"/>
      <c r="E27" s="423"/>
      <c r="F27" s="423"/>
      <c r="G27" s="423"/>
      <c r="H27" s="423"/>
      <c r="I27" s="423"/>
      <c r="J27" s="423"/>
      <c r="K27" s="423"/>
      <c r="L27" s="423"/>
      <c r="M27" s="423"/>
      <c r="N27" s="423"/>
    </row>
    <row r="28" spans="1:14" x14ac:dyDescent="0.25">
      <c r="A28" s="422" t="s">
        <v>558</v>
      </c>
      <c r="B28" s="402"/>
      <c r="C28" s="424">
        <v>2428.63</v>
      </c>
      <c r="D28" s="425" t="s">
        <v>775</v>
      </c>
      <c r="E28" s="414" t="s">
        <v>560</v>
      </c>
      <c r="F28" s="402"/>
      <c r="G28" s="402"/>
      <c r="H28" s="402"/>
      <c r="I28" s="402"/>
      <c r="J28" s="402"/>
      <c r="K28" s="402"/>
      <c r="L28" s="426"/>
      <c r="M28" s="426"/>
      <c r="N28" s="402"/>
    </row>
    <row r="29" spans="1:14" x14ac:dyDescent="0.25">
      <c r="A29" s="402"/>
      <c r="B29" s="402" t="s">
        <v>561</v>
      </c>
      <c r="C29" s="427"/>
      <c r="D29" s="428"/>
      <c r="E29" s="414"/>
      <c r="F29" s="402"/>
      <c r="G29" s="402"/>
      <c r="H29" s="402"/>
      <c r="I29" s="402"/>
      <c r="J29" s="402"/>
      <c r="K29" s="402"/>
      <c r="L29" s="402"/>
      <c r="M29" s="402"/>
      <c r="N29" s="402"/>
    </row>
    <row r="30" spans="1:14" x14ac:dyDescent="0.25">
      <c r="A30" s="402"/>
      <c r="B30" s="402" t="s">
        <v>562</v>
      </c>
      <c r="C30" s="424">
        <v>349.02</v>
      </c>
      <c r="D30" s="425" t="s">
        <v>776</v>
      </c>
      <c r="E30" s="414" t="s">
        <v>560</v>
      </c>
      <c r="F30" s="402"/>
      <c r="G30" s="402" t="s">
        <v>564</v>
      </c>
      <c r="H30" s="402"/>
      <c r="I30" s="402"/>
      <c r="J30" s="402"/>
      <c r="K30" s="402"/>
      <c r="L30" s="424">
        <v>73.05</v>
      </c>
      <c r="M30" s="425" t="s">
        <v>777</v>
      </c>
      <c r="N30" s="414" t="s">
        <v>560</v>
      </c>
    </row>
    <row r="31" spans="1:14" x14ac:dyDescent="0.25">
      <c r="A31" s="402"/>
      <c r="B31" s="402" t="s">
        <v>566</v>
      </c>
      <c r="C31" s="424">
        <v>32.67</v>
      </c>
      <c r="D31" s="429" t="s">
        <v>778</v>
      </c>
      <c r="E31" s="414" t="s">
        <v>560</v>
      </c>
      <c r="F31" s="402"/>
      <c r="G31" s="402" t="s">
        <v>568</v>
      </c>
      <c r="H31" s="402"/>
      <c r="I31" s="402"/>
      <c r="J31" s="402"/>
      <c r="K31" s="402"/>
      <c r="L31" s="430"/>
      <c r="M31" s="430">
        <v>279.41000000000003</v>
      </c>
      <c r="N31" s="414" t="s">
        <v>569</v>
      </c>
    </row>
    <row r="32" spans="1:14" x14ac:dyDescent="0.25">
      <c r="A32" s="402"/>
      <c r="B32" s="402" t="s">
        <v>570</v>
      </c>
      <c r="C32" s="424">
        <v>1403.75</v>
      </c>
      <c r="D32" s="429" t="s">
        <v>779</v>
      </c>
      <c r="E32" s="414" t="s">
        <v>560</v>
      </c>
      <c r="F32" s="402"/>
      <c r="G32" s="402" t="s">
        <v>572</v>
      </c>
      <c r="H32" s="402"/>
      <c r="I32" s="402"/>
      <c r="J32" s="402"/>
      <c r="K32" s="402"/>
      <c r="L32" s="430"/>
      <c r="M32" s="430">
        <v>31.64</v>
      </c>
      <c r="N32" s="414" t="s">
        <v>569</v>
      </c>
    </row>
    <row r="33" spans="1:14" x14ac:dyDescent="0.25">
      <c r="A33" s="402"/>
      <c r="B33" s="402" t="s">
        <v>573</v>
      </c>
      <c r="C33" s="424">
        <v>56.03</v>
      </c>
      <c r="D33" s="425" t="s">
        <v>780</v>
      </c>
      <c r="E33" s="414" t="s">
        <v>560</v>
      </c>
      <c r="F33" s="402"/>
      <c r="G33" s="402" t="s">
        <v>575</v>
      </c>
      <c r="H33" s="402"/>
      <c r="I33" s="402"/>
      <c r="J33" s="402"/>
      <c r="K33" s="402"/>
      <c r="L33" s="710"/>
      <c r="M33" s="710"/>
      <c r="N33" s="402"/>
    </row>
    <row r="34" spans="1:14" x14ac:dyDescent="0.25">
      <c r="A34" s="431"/>
      <c r="B34" s="402"/>
      <c r="C34" s="402"/>
      <c r="D34" s="402"/>
      <c r="E34" s="402"/>
      <c r="F34" s="402"/>
      <c r="G34" s="402"/>
      <c r="H34" s="402"/>
      <c r="I34" s="402"/>
      <c r="J34" s="402"/>
      <c r="K34" s="402"/>
      <c r="L34" s="402"/>
      <c r="M34" s="402"/>
      <c r="N34" s="402"/>
    </row>
    <row r="35" spans="1:14" x14ac:dyDescent="0.25">
      <c r="A35" s="709" t="s">
        <v>576</v>
      </c>
      <c r="B35" s="709" t="s">
        <v>577</v>
      </c>
      <c r="C35" s="709" t="s">
        <v>578</v>
      </c>
      <c r="D35" s="709"/>
      <c r="E35" s="709"/>
      <c r="F35" s="709" t="s">
        <v>579</v>
      </c>
      <c r="G35" s="709" t="s">
        <v>21</v>
      </c>
      <c r="H35" s="709"/>
      <c r="I35" s="709"/>
      <c r="J35" s="709" t="s">
        <v>580</v>
      </c>
      <c r="K35" s="709"/>
      <c r="L35" s="709"/>
      <c r="M35" s="709" t="s">
        <v>581</v>
      </c>
      <c r="N35" s="709" t="s">
        <v>582</v>
      </c>
    </row>
    <row r="36" spans="1:14" x14ac:dyDescent="0.25">
      <c r="A36" s="709"/>
      <c r="B36" s="709"/>
      <c r="C36" s="709"/>
      <c r="D36" s="709"/>
      <c r="E36" s="709"/>
      <c r="F36" s="709"/>
      <c r="G36" s="709"/>
      <c r="H36" s="709"/>
      <c r="I36" s="709"/>
      <c r="J36" s="709"/>
      <c r="K36" s="709"/>
      <c r="L36" s="709"/>
      <c r="M36" s="709"/>
      <c r="N36" s="709"/>
    </row>
    <row r="37" spans="1:14" ht="45" x14ac:dyDescent="0.25">
      <c r="A37" s="709"/>
      <c r="B37" s="709"/>
      <c r="C37" s="709"/>
      <c r="D37" s="709"/>
      <c r="E37" s="709"/>
      <c r="F37" s="709"/>
      <c r="G37" s="432" t="s">
        <v>583</v>
      </c>
      <c r="H37" s="432" t="s">
        <v>584</v>
      </c>
      <c r="I37" s="432" t="s">
        <v>585</v>
      </c>
      <c r="J37" s="432" t="s">
        <v>583</v>
      </c>
      <c r="K37" s="432" t="s">
        <v>584</v>
      </c>
      <c r="L37" s="432" t="s">
        <v>586</v>
      </c>
      <c r="M37" s="709"/>
      <c r="N37" s="709"/>
    </row>
    <row r="38" spans="1:14" x14ac:dyDescent="0.25">
      <c r="A38" s="433">
        <v>1</v>
      </c>
      <c r="B38" s="433">
        <v>2</v>
      </c>
      <c r="C38" s="705">
        <v>3</v>
      </c>
      <c r="D38" s="705"/>
      <c r="E38" s="705"/>
      <c r="F38" s="433">
        <v>4</v>
      </c>
      <c r="G38" s="433">
        <v>5</v>
      </c>
      <c r="H38" s="433">
        <v>6</v>
      </c>
      <c r="I38" s="433">
        <v>7</v>
      </c>
      <c r="J38" s="433">
        <v>8</v>
      </c>
      <c r="K38" s="433">
        <v>9</v>
      </c>
      <c r="L38" s="433">
        <v>10</v>
      </c>
      <c r="M38" s="433">
        <v>11</v>
      </c>
      <c r="N38" s="433">
        <v>12</v>
      </c>
    </row>
    <row r="39" spans="1:14" x14ac:dyDescent="0.25">
      <c r="A39" s="697" t="s">
        <v>587</v>
      </c>
      <c r="B39" s="698"/>
      <c r="C39" s="698"/>
      <c r="D39" s="698"/>
      <c r="E39" s="698"/>
      <c r="F39" s="698"/>
      <c r="G39" s="698"/>
      <c r="H39" s="698"/>
      <c r="I39" s="698"/>
      <c r="J39" s="698"/>
      <c r="K39" s="698"/>
      <c r="L39" s="698"/>
      <c r="M39" s="698"/>
      <c r="N39" s="699"/>
    </row>
    <row r="40" spans="1:14" ht="22.5" x14ac:dyDescent="0.25">
      <c r="A40" s="434">
        <v>1</v>
      </c>
      <c r="B40" s="435" t="s">
        <v>588</v>
      </c>
      <c r="C40" s="694" t="s">
        <v>589</v>
      </c>
      <c r="D40" s="694"/>
      <c r="E40" s="694"/>
      <c r="F40" s="436" t="s">
        <v>590</v>
      </c>
      <c r="G40" s="436"/>
      <c r="H40" s="436"/>
      <c r="I40" s="437">
        <v>4</v>
      </c>
      <c r="J40" s="438"/>
      <c r="K40" s="436"/>
      <c r="L40" s="438"/>
      <c r="M40" s="436"/>
      <c r="N40" s="439"/>
    </row>
    <row r="41" spans="1:14" x14ac:dyDescent="0.25">
      <c r="A41" s="440"/>
      <c r="B41" s="409"/>
      <c r="C41" s="692" t="s">
        <v>591</v>
      </c>
      <c r="D41" s="692"/>
      <c r="E41" s="692"/>
      <c r="F41" s="692"/>
      <c r="G41" s="692"/>
      <c r="H41" s="692"/>
      <c r="I41" s="692"/>
      <c r="J41" s="692"/>
      <c r="K41" s="692"/>
      <c r="L41" s="692"/>
      <c r="M41" s="692"/>
      <c r="N41" s="695"/>
    </row>
    <row r="42" spans="1:14" ht="56.25" x14ac:dyDescent="0.25">
      <c r="A42" s="441"/>
      <c r="B42" s="442" t="s">
        <v>592</v>
      </c>
      <c r="C42" s="692" t="s">
        <v>459</v>
      </c>
      <c r="D42" s="692"/>
      <c r="E42" s="692"/>
      <c r="F42" s="692"/>
      <c r="G42" s="692"/>
      <c r="H42" s="692"/>
      <c r="I42" s="692"/>
      <c r="J42" s="692"/>
      <c r="K42" s="692"/>
      <c r="L42" s="692"/>
      <c r="M42" s="692"/>
      <c r="N42" s="695"/>
    </row>
    <row r="43" spans="1:14" ht="56.25" x14ac:dyDescent="0.25">
      <c r="A43" s="441"/>
      <c r="B43" s="442" t="s">
        <v>593</v>
      </c>
      <c r="C43" s="692" t="s">
        <v>460</v>
      </c>
      <c r="D43" s="692"/>
      <c r="E43" s="692"/>
      <c r="F43" s="692"/>
      <c r="G43" s="692"/>
      <c r="H43" s="692"/>
      <c r="I43" s="692"/>
      <c r="J43" s="692"/>
      <c r="K43" s="692"/>
      <c r="L43" s="692"/>
      <c r="M43" s="692"/>
      <c r="N43" s="695"/>
    </row>
    <row r="44" spans="1:14" x14ac:dyDescent="0.25">
      <c r="A44" s="443"/>
      <c r="B44" s="444">
        <v>1</v>
      </c>
      <c r="C44" s="692" t="s">
        <v>461</v>
      </c>
      <c r="D44" s="692"/>
      <c r="E44" s="692"/>
      <c r="F44" s="445"/>
      <c r="G44" s="445"/>
      <c r="H44" s="445"/>
      <c r="I44" s="445"/>
      <c r="J44" s="446">
        <v>4.55</v>
      </c>
      <c r="K44" s="447">
        <v>1.38</v>
      </c>
      <c r="L44" s="446">
        <v>25.12</v>
      </c>
      <c r="M44" s="447">
        <v>20.34</v>
      </c>
      <c r="N44" s="448">
        <v>511</v>
      </c>
    </row>
    <row r="45" spans="1:14" x14ac:dyDescent="0.25">
      <c r="A45" s="443"/>
      <c r="B45" s="444">
        <v>2</v>
      </c>
      <c r="C45" s="692" t="s">
        <v>466</v>
      </c>
      <c r="D45" s="692"/>
      <c r="E45" s="692"/>
      <c r="F45" s="445"/>
      <c r="G45" s="445"/>
      <c r="H45" s="445"/>
      <c r="I45" s="445"/>
      <c r="J45" s="446">
        <v>49.56</v>
      </c>
      <c r="K45" s="447">
        <v>1.38</v>
      </c>
      <c r="L45" s="446">
        <v>273.57</v>
      </c>
      <c r="M45" s="447">
        <v>8.7799999999999994</v>
      </c>
      <c r="N45" s="448">
        <v>2402</v>
      </c>
    </row>
    <row r="46" spans="1:14" x14ac:dyDescent="0.25">
      <c r="A46" s="443"/>
      <c r="B46" s="444">
        <v>3</v>
      </c>
      <c r="C46" s="692" t="s">
        <v>467</v>
      </c>
      <c r="D46" s="692"/>
      <c r="E46" s="692"/>
      <c r="F46" s="445"/>
      <c r="G46" s="445"/>
      <c r="H46" s="445"/>
      <c r="I46" s="445"/>
      <c r="J46" s="446">
        <v>7.84</v>
      </c>
      <c r="K46" s="447">
        <v>1.38</v>
      </c>
      <c r="L46" s="446">
        <v>43.28</v>
      </c>
      <c r="M46" s="447">
        <v>20.34</v>
      </c>
      <c r="N46" s="448">
        <v>880</v>
      </c>
    </row>
    <row r="47" spans="1:14" x14ac:dyDescent="0.25">
      <c r="A47" s="443"/>
      <c r="B47" s="442"/>
      <c r="C47" s="692" t="s">
        <v>462</v>
      </c>
      <c r="D47" s="692"/>
      <c r="E47" s="692"/>
      <c r="F47" s="445" t="s">
        <v>594</v>
      </c>
      <c r="G47" s="447">
        <v>0.44</v>
      </c>
      <c r="H47" s="447">
        <v>1.38</v>
      </c>
      <c r="I47" s="449">
        <v>2.4287999999999998</v>
      </c>
      <c r="J47" s="446"/>
      <c r="K47" s="445"/>
      <c r="L47" s="446"/>
      <c r="M47" s="445"/>
      <c r="N47" s="448"/>
    </row>
    <row r="48" spans="1:14" x14ac:dyDescent="0.25">
      <c r="A48" s="443"/>
      <c r="B48" s="442"/>
      <c r="C48" s="692" t="s">
        <v>469</v>
      </c>
      <c r="D48" s="692"/>
      <c r="E48" s="692"/>
      <c r="F48" s="445" t="s">
        <v>594</v>
      </c>
      <c r="G48" s="447">
        <v>0.48</v>
      </c>
      <c r="H48" s="447">
        <v>1.38</v>
      </c>
      <c r="I48" s="449">
        <v>2.6496</v>
      </c>
      <c r="J48" s="446"/>
      <c r="K48" s="445"/>
      <c r="L48" s="446"/>
      <c r="M48" s="445"/>
      <c r="N48" s="448"/>
    </row>
    <row r="49" spans="1:14" x14ac:dyDescent="0.25">
      <c r="A49" s="443"/>
      <c r="B49" s="442"/>
      <c r="C49" s="696" t="s">
        <v>463</v>
      </c>
      <c r="D49" s="696"/>
      <c r="E49" s="696"/>
      <c r="F49" s="450"/>
      <c r="G49" s="450"/>
      <c r="H49" s="450"/>
      <c r="I49" s="450"/>
      <c r="J49" s="451">
        <v>54.11</v>
      </c>
      <c r="K49" s="450"/>
      <c r="L49" s="451">
        <v>298.69</v>
      </c>
      <c r="M49" s="450"/>
      <c r="N49" s="452"/>
    </row>
    <row r="50" spans="1:14" x14ac:dyDescent="0.25">
      <c r="A50" s="443"/>
      <c r="B50" s="442"/>
      <c r="C50" s="692" t="s">
        <v>464</v>
      </c>
      <c r="D50" s="692"/>
      <c r="E50" s="692"/>
      <c r="F50" s="445"/>
      <c r="G50" s="445"/>
      <c r="H50" s="445"/>
      <c r="I50" s="445"/>
      <c r="J50" s="446"/>
      <c r="K50" s="445"/>
      <c r="L50" s="446">
        <v>68.400000000000006</v>
      </c>
      <c r="M50" s="445"/>
      <c r="N50" s="448">
        <v>1391</v>
      </c>
    </row>
    <row r="51" spans="1:14" ht="67.5" x14ac:dyDescent="0.25">
      <c r="A51" s="443"/>
      <c r="B51" s="442" t="s">
        <v>595</v>
      </c>
      <c r="C51" s="692" t="s">
        <v>471</v>
      </c>
      <c r="D51" s="692"/>
      <c r="E51" s="692"/>
      <c r="F51" s="445" t="s">
        <v>596</v>
      </c>
      <c r="G51" s="453">
        <v>103</v>
      </c>
      <c r="H51" s="445"/>
      <c r="I51" s="453">
        <v>103</v>
      </c>
      <c r="J51" s="446"/>
      <c r="K51" s="445"/>
      <c r="L51" s="446">
        <v>70.45</v>
      </c>
      <c r="M51" s="445"/>
      <c r="N51" s="448">
        <v>1433</v>
      </c>
    </row>
    <row r="52" spans="1:14" ht="67.5" x14ac:dyDescent="0.25">
      <c r="A52" s="443"/>
      <c r="B52" s="442" t="s">
        <v>597</v>
      </c>
      <c r="C52" s="692" t="s">
        <v>472</v>
      </c>
      <c r="D52" s="692"/>
      <c r="E52" s="692"/>
      <c r="F52" s="445" t="s">
        <v>596</v>
      </c>
      <c r="G52" s="453">
        <v>60</v>
      </c>
      <c r="H52" s="445"/>
      <c r="I52" s="453">
        <v>60</v>
      </c>
      <c r="J52" s="446"/>
      <c r="K52" s="445"/>
      <c r="L52" s="446">
        <v>41.04</v>
      </c>
      <c r="M52" s="445"/>
      <c r="N52" s="448">
        <v>835</v>
      </c>
    </row>
    <row r="53" spans="1:14" x14ac:dyDescent="0.25">
      <c r="A53" s="454"/>
      <c r="B53" s="455"/>
      <c r="C53" s="694" t="s">
        <v>465</v>
      </c>
      <c r="D53" s="694"/>
      <c r="E53" s="694"/>
      <c r="F53" s="436"/>
      <c r="G53" s="436"/>
      <c r="H53" s="436"/>
      <c r="I53" s="436"/>
      <c r="J53" s="438"/>
      <c r="K53" s="436"/>
      <c r="L53" s="438">
        <v>410.18</v>
      </c>
      <c r="M53" s="450"/>
      <c r="N53" s="439">
        <v>5181</v>
      </c>
    </row>
    <row r="54" spans="1:14" ht="22.5" x14ac:dyDescent="0.25">
      <c r="A54" s="434">
        <v>2</v>
      </c>
      <c r="B54" s="435" t="s">
        <v>598</v>
      </c>
      <c r="C54" s="694" t="s">
        <v>599</v>
      </c>
      <c r="D54" s="694"/>
      <c r="E54" s="694"/>
      <c r="F54" s="436" t="s">
        <v>590</v>
      </c>
      <c r="G54" s="436"/>
      <c r="H54" s="436"/>
      <c r="I54" s="437">
        <v>2</v>
      </c>
      <c r="J54" s="438"/>
      <c r="K54" s="436"/>
      <c r="L54" s="438"/>
      <c r="M54" s="436"/>
      <c r="N54" s="439"/>
    </row>
    <row r="55" spans="1:14" ht="56.25" x14ac:dyDescent="0.25">
      <c r="A55" s="441"/>
      <c r="B55" s="442" t="s">
        <v>592</v>
      </c>
      <c r="C55" s="692" t="s">
        <v>459</v>
      </c>
      <c r="D55" s="692"/>
      <c r="E55" s="692"/>
      <c r="F55" s="692"/>
      <c r="G55" s="692"/>
      <c r="H55" s="692"/>
      <c r="I55" s="692"/>
      <c r="J55" s="692"/>
      <c r="K55" s="692"/>
      <c r="L55" s="692"/>
      <c r="M55" s="692"/>
      <c r="N55" s="695"/>
    </row>
    <row r="56" spans="1:14" ht="56.25" x14ac:dyDescent="0.25">
      <c r="A56" s="441"/>
      <c r="B56" s="442" t="s">
        <v>593</v>
      </c>
      <c r="C56" s="692" t="s">
        <v>460</v>
      </c>
      <c r="D56" s="692"/>
      <c r="E56" s="692"/>
      <c r="F56" s="692"/>
      <c r="G56" s="692"/>
      <c r="H56" s="692"/>
      <c r="I56" s="692"/>
      <c r="J56" s="692"/>
      <c r="K56" s="692"/>
      <c r="L56" s="692"/>
      <c r="M56" s="692"/>
      <c r="N56" s="695"/>
    </row>
    <row r="57" spans="1:14" x14ac:dyDescent="0.25">
      <c r="A57" s="443"/>
      <c r="B57" s="444">
        <v>1</v>
      </c>
      <c r="C57" s="692" t="s">
        <v>461</v>
      </c>
      <c r="D57" s="692"/>
      <c r="E57" s="692"/>
      <c r="F57" s="445"/>
      <c r="G57" s="445"/>
      <c r="H57" s="445"/>
      <c r="I57" s="445"/>
      <c r="J57" s="446">
        <v>2.58</v>
      </c>
      <c r="K57" s="447">
        <v>1.38</v>
      </c>
      <c r="L57" s="446">
        <v>7.12</v>
      </c>
      <c r="M57" s="447">
        <v>20.34</v>
      </c>
      <c r="N57" s="448">
        <v>145</v>
      </c>
    </row>
    <row r="58" spans="1:14" x14ac:dyDescent="0.25">
      <c r="A58" s="443"/>
      <c r="B58" s="444">
        <v>2</v>
      </c>
      <c r="C58" s="692" t="s">
        <v>466</v>
      </c>
      <c r="D58" s="692"/>
      <c r="E58" s="692"/>
      <c r="F58" s="445"/>
      <c r="G58" s="445"/>
      <c r="H58" s="445"/>
      <c r="I58" s="445"/>
      <c r="J58" s="446">
        <v>12.81</v>
      </c>
      <c r="K58" s="447">
        <v>1.38</v>
      </c>
      <c r="L58" s="446">
        <v>35.36</v>
      </c>
      <c r="M58" s="447">
        <v>8.7799999999999994</v>
      </c>
      <c r="N58" s="448">
        <v>310</v>
      </c>
    </row>
    <row r="59" spans="1:14" x14ac:dyDescent="0.25">
      <c r="A59" s="443"/>
      <c r="B59" s="444">
        <v>3</v>
      </c>
      <c r="C59" s="692" t="s">
        <v>467</v>
      </c>
      <c r="D59" s="692"/>
      <c r="E59" s="692"/>
      <c r="F59" s="445"/>
      <c r="G59" s="445"/>
      <c r="H59" s="445"/>
      <c r="I59" s="445"/>
      <c r="J59" s="446">
        <v>2.29</v>
      </c>
      <c r="K59" s="447">
        <v>1.38</v>
      </c>
      <c r="L59" s="446">
        <v>6.32</v>
      </c>
      <c r="M59" s="447">
        <v>20.34</v>
      </c>
      <c r="N59" s="448">
        <v>129</v>
      </c>
    </row>
    <row r="60" spans="1:14" x14ac:dyDescent="0.25">
      <c r="A60" s="443"/>
      <c r="B60" s="442"/>
      <c r="C60" s="692" t="s">
        <v>462</v>
      </c>
      <c r="D60" s="692"/>
      <c r="E60" s="692"/>
      <c r="F60" s="445" t="s">
        <v>594</v>
      </c>
      <c r="G60" s="447">
        <v>0.25</v>
      </c>
      <c r="H60" s="447">
        <v>1.38</v>
      </c>
      <c r="I60" s="447">
        <v>0.69</v>
      </c>
      <c r="J60" s="446"/>
      <c r="K60" s="445"/>
      <c r="L60" s="446"/>
      <c r="M60" s="445"/>
      <c r="N60" s="448"/>
    </row>
    <row r="61" spans="1:14" x14ac:dyDescent="0.25">
      <c r="A61" s="443"/>
      <c r="B61" s="442"/>
      <c r="C61" s="692" t="s">
        <v>469</v>
      </c>
      <c r="D61" s="692"/>
      <c r="E61" s="692"/>
      <c r="F61" s="445" t="s">
        <v>594</v>
      </c>
      <c r="G61" s="447">
        <v>0.14000000000000001</v>
      </c>
      <c r="H61" s="447">
        <v>1.38</v>
      </c>
      <c r="I61" s="449">
        <v>0.38640000000000002</v>
      </c>
      <c r="J61" s="446"/>
      <c r="K61" s="445"/>
      <c r="L61" s="446"/>
      <c r="M61" s="445"/>
      <c r="N61" s="448"/>
    </row>
    <row r="62" spans="1:14" x14ac:dyDescent="0.25">
      <c r="A62" s="443"/>
      <c r="B62" s="442"/>
      <c r="C62" s="696" t="s">
        <v>463</v>
      </c>
      <c r="D62" s="696"/>
      <c r="E62" s="696"/>
      <c r="F62" s="450"/>
      <c r="G62" s="450"/>
      <c r="H62" s="450"/>
      <c r="I62" s="450"/>
      <c r="J62" s="451">
        <v>15.39</v>
      </c>
      <c r="K62" s="450"/>
      <c r="L62" s="451">
        <v>42.48</v>
      </c>
      <c r="M62" s="450"/>
      <c r="N62" s="452"/>
    </row>
    <row r="63" spans="1:14" x14ac:dyDescent="0.25">
      <c r="A63" s="443"/>
      <c r="B63" s="442"/>
      <c r="C63" s="692" t="s">
        <v>464</v>
      </c>
      <c r="D63" s="692"/>
      <c r="E63" s="692"/>
      <c r="F63" s="445"/>
      <c r="G63" s="445"/>
      <c r="H63" s="445"/>
      <c r="I63" s="445"/>
      <c r="J63" s="446"/>
      <c r="K63" s="445"/>
      <c r="L63" s="446">
        <v>13.44</v>
      </c>
      <c r="M63" s="445"/>
      <c r="N63" s="448">
        <v>274</v>
      </c>
    </row>
    <row r="64" spans="1:14" ht="67.5" x14ac:dyDescent="0.25">
      <c r="A64" s="443"/>
      <c r="B64" s="442" t="s">
        <v>595</v>
      </c>
      <c r="C64" s="692" t="s">
        <v>471</v>
      </c>
      <c r="D64" s="692"/>
      <c r="E64" s="692"/>
      <c r="F64" s="445" t="s">
        <v>596</v>
      </c>
      <c r="G64" s="453">
        <v>103</v>
      </c>
      <c r="H64" s="445"/>
      <c r="I64" s="453">
        <v>103</v>
      </c>
      <c r="J64" s="446"/>
      <c r="K64" s="445"/>
      <c r="L64" s="446">
        <v>13.84</v>
      </c>
      <c r="M64" s="445"/>
      <c r="N64" s="448">
        <v>282</v>
      </c>
    </row>
    <row r="65" spans="1:14" ht="67.5" x14ac:dyDescent="0.25">
      <c r="A65" s="443"/>
      <c r="B65" s="442" t="s">
        <v>597</v>
      </c>
      <c r="C65" s="692" t="s">
        <v>472</v>
      </c>
      <c r="D65" s="692"/>
      <c r="E65" s="692"/>
      <c r="F65" s="445" t="s">
        <v>596</v>
      </c>
      <c r="G65" s="453">
        <v>60</v>
      </c>
      <c r="H65" s="445"/>
      <c r="I65" s="453">
        <v>60</v>
      </c>
      <c r="J65" s="446"/>
      <c r="K65" s="445"/>
      <c r="L65" s="446">
        <v>8.06</v>
      </c>
      <c r="M65" s="445"/>
      <c r="N65" s="448">
        <v>164</v>
      </c>
    </row>
    <row r="66" spans="1:14" x14ac:dyDescent="0.25">
      <c r="A66" s="454"/>
      <c r="B66" s="455"/>
      <c r="C66" s="694" t="s">
        <v>465</v>
      </c>
      <c r="D66" s="694"/>
      <c r="E66" s="694"/>
      <c r="F66" s="436"/>
      <c r="G66" s="436"/>
      <c r="H66" s="436"/>
      <c r="I66" s="436"/>
      <c r="J66" s="438"/>
      <c r="K66" s="436"/>
      <c r="L66" s="438">
        <v>64.38</v>
      </c>
      <c r="M66" s="450"/>
      <c r="N66" s="439">
        <v>901</v>
      </c>
    </row>
    <row r="67" spans="1:14" ht="22.5" x14ac:dyDescent="0.25">
      <c r="A67" s="434">
        <v>3</v>
      </c>
      <c r="B67" s="435" t="s">
        <v>600</v>
      </c>
      <c r="C67" s="694" t="s">
        <v>601</v>
      </c>
      <c r="D67" s="694"/>
      <c r="E67" s="694"/>
      <c r="F67" s="436" t="s">
        <v>590</v>
      </c>
      <c r="G67" s="436"/>
      <c r="H67" s="436"/>
      <c r="I67" s="437">
        <v>1</v>
      </c>
      <c r="J67" s="438"/>
      <c r="K67" s="436"/>
      <c r="L67" s="438"/>
      <c r="M67" s="436"/>
      <c r="N67" s="439"/>
    </row>
    <row r="68" spans="1:14" ht="56.25" x14ac:dyDescent="0.25">
      <c r="A68" s="441"/>
      <c r="B68" s="442" t="s">
        <v>592</v>
      </c>
      <c r="C68" s="692" t="s">
        <v>459</v>
      </c>
      <c r="D68" s="692"/>
      <c r="E68" s="692"/>
      <c r="F68" s="692"/>
      <c r="G68" s="692"/>
      <c r="H68" s="692"/>
      <c r="I68" s="692"/>
      <c r="J68" s="692"/>
      <c r="K68" s="692"/>
      <c r="L68" s="692"/>
      <c r="M68" s="692"/>
      <c r="N68" s="695"/>
    </row>
    <row r="69" spans="1:14" ht="56.25" x14ac:dyDescent="0.25">
      <c r="A69" s="441"/>
      <c r="B69" s="442" t="s">
        <v>593</v>
      </c>
      <c r="C69" s="692" t="s">
        <v>460</v>
      </c>
      <c r="D69" s="692"/>
      <c r="E69" s="692"/>
      <c r="F69" s="692"/>
      <c r="G69" s="692"/>
      <c r="H69" s="692"/>
      <c r="I69" s="692"/>
      <c r="J69" s="692"/>
      <c r="K69" s="692"/>
      <c r="L69" s="692"/>
      <c r="M69" s="692"/>
      <c r="N69" s="695"/>
    </row>
    <row r="70" spans="1:14" x14ac:dyDescent="0.25">
      <c r="A70" s="443"/>
      <c r="B70" s="444">
        <v>1</v>
      </c>
      <c r="C70" s="692" t="s">
        <v>461</v>
      </c>
      <c r="D70" s="692"/>
      <c r="E70" s="692"/>
      <c r="F70" s="445"/>
      <c r="G70" s="445"/>
      <c r="H70" s="445"/>
      <c r="I70" s="445"/>
      <c r="J70" s="446">
        <v>3.1</v>
      </c>
      <c r="K70" s="447">
        <v>1.38</v>
      </c>
      <c r="L70" s="446">
        <v>4.28</v>
      </c>
      <c r="M70" s="447">
        <v>20.34</v>
      </c>
      <c r="N70" s="448">
        <v>87</v>
      </c>
    </row>
    <row r="71" spans="1:14" x14ac:dyDescent="0.25">
      <c r="A71" s="443"/>
      <c r="B71" s="444">
        <v>2</v>
      </c>
      <c r="C71" s="692" t="s">
        <v>466</v>
      </c>
      <c r="D71" s="692"/>
      <c r="E71" s="692"/>
      <c r="F71" s="445"/>
      <c r="G71" s="445"/>
      <c r="H71" s="445"/>
      <c r="I71" s="445"/>
      <c r="J71" s="446">
        <v>14.64</v>
      </c>
      <c r="K71" s="447">
        <v>1.38</v>
      </c>
      <c r="L71" s="446">
        <v>20.2</v>
      </c>
      <c r="M71" s="447">
        <v>8.7799999999999994</v>
      </c>
      <c r="N71" s="448">
        <v>177</v>
      </c>
    </row>
    <row r="72" spans="1:14" x14ac:dyDescent="0.25">
      <c r="A72" s="443"/>
      <c r="B72" s="444">
        <v>3</v>
      </c>
      <c r="C72" s="692" t="s">
        <v>467</v>
      </c>
      <c r="D72" s="692"/>
      <c r="E72" s="692"/>
      <c r="F72" s="445"/>
      <c r="G72" s="445"/>
      <c r="H72" s="445"/>
      <c r="I72" s="445"/>
      <c r="J72" s="446">
        <v>2.61</v>
      </c>
      <c r="K72" s="447">
        <v>1.38</v>
      </c>
      <c r="L72" s="446">
        <v>3.6</v>
      </c>
      <c r="M72" s="447">
        <v>20.34</v>
      </c>
      <c r="N72" s="448">
        <v>73</v>
      </c>
    </row>
    <row r="73" spans="1:14" x14ac:dyDescent="0.25">
      <c r="A73" s="443"/>
      <c r="B73" s="442"/>
      <c r="C73" s="692" t="s">
        <v>462</v>
      </c>
      <c r="D73" s="692"/>
      <c r="E73" s="692"/>
      <c r="F73" s="445" t="s">
        <v>594</v>
      </c>
      <c r="G73" s="456">
        <v>0.3</v>
      </c>
      <c r="H73" s="447">
        <v>1.38</v>
      </c>
      <c r="I73" s="457">
        <v>0.41399999999999998</v>
      </c>
      <c r="J73" s="446"/>
      <c r="K73" s="445"/>
      <c r="L73" s="446"/>
      <c r="M73" s="445"/>
      <c r="N73" s="448"/>
    </row>
    <row r="74" spans="1:14" x14ac:dyDescent="0.25">
      <c r="A74" s="443"/>
      <c r="B74" s="442"/>
      <c r="C74" s="692" t="s">
        <v>469</v>
      </c>
      <c r="D74" s="692"/>
      <c r="E74" s="692"/>
      <c r="F74" s="445" t="s">
        <v>594</v>
      </c>
      <c r="G74" s="447">
        <v>0.16</v>
      </c>
      <c r="H74" s="447">
        <v>1.38</v>
      </c>
      <c r="I74" s="449">
        <v>0.2208</v>
      </c>
      <c r="J74" s="446"/>
      <c r="K74" s="445"/>
      <c r="L74" s="446"/>
      <c r="M74" s="445"/>
      <c r="N74" s="448"/>
    </row>
    <row r="75" spans="1:14" x14ac:dyDescent="0.25">
      <c r="A75" s="443"/>
      <c r="B75" s="442"/>
      <c r="C75" s="696" t="s">
        <v>463</v>
      </c>
      <c r="D75" s="696"/>
      <c r="E75" s="696"/>
      <c r="F75" s="450"/>
      <c r="G75" s="450"/>
      <c r="H75" s="450"/>
      <c r="I75" s="450"/>
      <c r="J75" s="451">
        <v>17.739999999999998</v>
      </c>
      <c r="K75" s="450"/>
      <c r="L75" s="451">
        <v>24.48</v>
      </c>
      <c r="M75" s="450"/>
      <c r="N75" s="452"/>
    </row>
    <row r="76" spans="1:14" x14ac:dyDescent="0.25">
      <c r="A76" s="443"/>
      <c r="B76" s="442"/>
      <c r="C76" s="692" t="s">
        <v>464</v>
      </c>
      <c r="D76" s="692"/>
      <c r="E76" s="692"/>
      <c r="F76" s="445"/>
      <c r="G76" s="445"/>
      <c r="H76" s="445"/>
      <c r="I76" s="445"/>
      <c r="J76" s="446"/>
      <c r="K76" s="445"/>
      <c r="L76" s="446">
        <v>7.88</v>
      </c>
      <c r="M76" s="445"/>
      <c r="N76" s="448">
        <v>160</v>
      </c>
    </row>
    <row r="77" spans="1:14" ht="67.5" x14ac:dyDescent="0.25">
      <c r="A77" s="443"/>
      <c r="B77" s="442" t="s">
        <v>595</v>
      </c>
      <c r="C77" s="692" t="s">
        <v>471</v>
      </c>
      <c r="D77" s="692"/>
      <c r="E77" s="692"/>
      <c r="F77" s="445" t="s">
        <v>596</v>
      </c>
      <c r="G77" s="453">
        <v>103</v>
      </c>
      <c r="H77" s="445"/>
      <c r="I77" s="453">
        <v>103</v>
      </c>
      <c r="J77" s="446"/>
      <c r="K77" s="445"/>
      <c r="L77" s="446">
        <v>8.1199999999999992</v>
      </c>
      <c r="M77" s="445"/>
      <c r="N77" s="448">
        <v>165</v>
      </c>
    </row>
    <row r="78" spans="1:14" ht="67.5" x14ac:dyDescent="0.25">
      <c r="A78" s="443"/>
      <c r="B78" s="442" t="s">
        <v>597</v>
      </c>
      <c r="C78" s="692" t="s">
        <v>472</v>
      </c>
      <c r="D78" s="692"/>
      <c r="E78" s="692"/>
      <c r="F78" s="445" t="s">
        <v>596</v>
      </c>
      <c r="G78" s="453">
        <v>60</v>
      </c>
      <c r="H78" s="445"/>
      <c r="I78" s="453">
        <v>60</v>
      </c>
      <c r="J78" s="446"/>
      <c r="K78" s="445"/>
      <c r="L78" s="446">
        <v>4.7300000000000004</v>
      </c>
      <c r="M78" s="445"/>
      <c r="N78" s="448">
        <v>96</v>
      </c>
    </row>
    <row r="79" spans="1:14" x14ac:dyDescent="0.25">
      <c r="A79" s="454"/>
      <c r="B79" s="455"/>
      <c r="C79" s="694" t="s">
        <v>465</v>
      </c>
      <c r="D79" s="694"/>
      <c r="E79" s="694"/>
      <c r="F79" s="436"/>
      <c r="G79" s="436"/>
      <c r="H79" s="436"/>
      <c r="I79" s="436"/>
      <c r="J79" s="438"/>
      <c r="K79" s="436"/>
      <c r="L79" s="438">
        <v>37.33</v>
      </c>
      <c r="M79" s="450"/>
      <c r="N79" s="439">
        <v>525</v>
      </c>
    </row>
    <row r="80" spans="1:14" ht="22.5" x14ac:dyDescent="0.25">
      <c r="A80" s="434">
        <v>4</v>
      </c>
      <c r="B80" s="435" t="s">
        <v>602</v>
      </c>
      <c r="C80" s="694" t="s">
        <v>603</v>
      </c>
      <c r="D80" s="694"/>
      <c r="E80" s="694"/>
      <c r="F80" s="436" t="s">
        <v>590</v>
      </c>
      <c r="G80" s="436"/>
      <c r="H80" s="436"/>
      <c r="I80" s="437">
        <v>2</v>
      </c>
      <c r="J80" s="438"/>
      <c r="K80" s="436"/>
      <c r="L80" s="438"/>
      <c r="M80" s="436"/>
      <c r="N80" s="439"/>
    </row>
    <row r="81" spans="1:14" ht="56.25" x14ac:dyDescent="0.25">
      <c r="A81" s="441"/>
      <c r="B81" s="442" t="s">
        <v>592</v>
      </c>
      <c r="C81" s="692" t="s">
        <v>459</v>
      </c>
      <c r="D81" s="692"/>
      <c r="E81" s="692"/>
      <c r="F81" s="692"/>
      <c r="G81" s="692"/>
      <c r="H81" s="692"/>
      <c r="I81" s="692"/>
      <c r="J81" s="692"/>
      <c r="K81" s="692"/>
      <c r="L81" s="692"/>
      <c r="M81" s="692"/>
      <c r="N81" s="695"/>
    </row>
    <row r="82" spans="1:14" ht="56.25" x14ac:dyDescent="0.25">
      <c r="A82" s="441"/>
      <c r="B82" s="442" t="s">
        <v>593</v>
      </c>
      <c r="C82" s="692" t="s">
        <v>460</v>
      </c>
      <c r="D82" s="692"/>
      <c r="E82" s="692"/>
      <c r="F82" s="692"/>
      <c r="G82" s="692"/>
      <c r="H82" s="692"/>
      <c r="I82" s="692"/>
      <c r="J82" s="692"/>
      <c r="K82" s="692"/>
      <c r="L82" s="692"/>
      <c r="M82" s="692"/>
      <c r="N82" s="695"/>
    </row>
    <row r="83" spans="1:14" x14ac:dyDescent="0.25">
      <c r="A83" s="443"/>
      <c r="B83" s="444">
        <v>1</v>
      </c>
      <c r="C83" s="692" t="s">
        <v>461</v>
      </c>
      <c r="D83" s="692"/>
      <c r="E83" s="692"/>
      <c r="F83" s="445"/>
      <c r="G83" s="445"/>
      <c r="H83" s="445"/>
      <c r="I83" s="445"/>
      <c r="J83" s="446">
        <v>42.56</v>
      </c>
      <c r="K83" s="447">
        <v>1.38</v>
      </c>
      <c r="L83" s="446">
        <v>117.47</v>
      </c>
      <c r="M83" s="447">
        <v>20.34</v>
      </c>
      <c r="N83" s="448">
        <v>2389</v>
      </c>
    </row>
    <row r="84" spans="1:14" x14ac:dyDescent="0.25">
      <c r="A84" s="443"/>
      <c r="B84" s="444">
        <v>2</v>
      </c>
      <c r="C84" s="692" t="s">
        <v>466</v>
      </c>
      <c r="D84" s="692"/>
      <c r="E84" s="692"/>
      <c r="F84" s="445"/>
      <c r="G84" s="445"/>
      <c r="H84" s="445"/>
      <c r="I84" s="445"/>
      <c r="J84" s="446">
        <v>110.16</v>
      </c>
      <c r="K84" s="447">
        <v>1.38</v>
      </c>
      <c r="L84" s="446">
        <v>304.04000000000002</v>
      </c>
      <c r="M84" s="447">
        <v>8.7799999999999994</v>
      </c>
      <c r="N84" s="448">
        <v>2669</v>
      </c>
    </row>
    <row r="85" spans="1:14" x14ac:dyDescent="0.25">
      <c r="A85" s="443"/>
      <c r="B85" s="444">
        <v>3</v>
      </c>
      <c r="C85" s="692" t="s">
        <v>467</v>
      </c>
      <c r="D85" s="692"/>
      <c r="E85" s="692"/>
      <c r="F85" s="445"/>
      <c r="G85" s="445"/>
      <c r="H85" s="445"/>
      <c r="I85" s="445"/>
      <c r="J85" s="446">
        <v>10.94</v>
      </c>
      <c r="K85" s="447">
        <v>1.38</v>
      </c>
      <c r="L85" s="446">
        <v>30.19</v>
      </c>
      <c r="M85" s="447">
        <v>20.34</v>
      </c>
      <c r="N85" s="448">
        <v>614</v>
      </c>
    </row>
    <row r="86" spans="1:14" x14ac:dyDescent="0.25">
      <c r="A86" s="443"/>
      <c r="B86" s="444">
        <v>4</v>
      </c>
      <c r="C86" s="692" t="s">
        <v>468</v>
      </c>
      <c r="D86" s="692"/>
      <c r="E86" s="692"/>
      <c r="F86" s="445"/>
      <c r="G86" s="445"/>
      <c r="H86" s="445"/>
      <c r="I86" s="445"/>
      <c r="J86" s="446">
        <v>41.15</v>
      </c>
      <c r="K86" s="445"/>
      <c r="L86" s="446">
        <v>82.3</v>
      </c>
      <c r="M86" s="447">
        <v>6.14</v>
      </c>
      <c r="N86" s="448">
        <v>505</v>
      </c>
    </row>
    <row r="87" spans="1:14" x14ac:dyDescent="0.25">
      <c r="A87" s="443"/>
      <c r="B87" s="442"/>
      <c r="C87" s="692" t="s">
        <v>462</v>
      </c>
      <c r="D87" s="692"/>
      <c r="E87" s="692"/>
      <c r="F87" s="445" t="s">
        <v>594</v>
      </c>
      <c r="G87" s="456">
        <v>3.8</v>
      </c>
      <c r="H87" s="447">
        <v>1.38</v>
      </c>
      <c r="I87" s="457">
        <v>10.488</v>
      </c>
      <c r="J87" s="446"/>
      <c r="K87" s="445"/>
      <c r="L87" s="446"/>
      <c r="M87" s="445"/>
      <c r="N87" s="448"/>
    </row>
    <row r="88" spans="1:14" x14ac:dyDescent="0.25">
      <c r="A88" s="443"/>
      <c r="B88" s="442"/>
      <c r="C88" s="692" t="s">
        <v>469</v>
      </c>
      <c r="D88" s="692"/>
      <c r="E88" s="692"/>
      <c r="F88" s="445" t="s">
        <v>594</v>
      </c>
      <c r="G88" s="447">
        <v>0.78</v>
      </c>
      <c r="H88" s="447">
        <v>1.38</v>
      </c>
      <c r="I88" s="449">
        <v>2.1528</v>
      </c>
      <c r="J88" s="446"/>
      <c r="K88" s="445"/>
      <c r="L88" s="446"/>
      <c r="M88" s="445"/>
      <c r="N88" s="448"/>
    </row>
    <row r="89" spans="1:14" x14ac:dyDescent="0.25">
      <c r="A89" s="443"/>
      <c r="B89" s="442"/>
      <c r="C89" s="696" t="s">
        <v>463</v>
      </c>
      <c r="D89" s="696"/>
      <c r="E89" s="696"/>
      <c r="F89" s="450"/>
      <c r="G89" s="450"/>
      <c r="H89" s="450"/>
      <c r="I89" s="450"/>
      <c r="J89" s="451">
        <v>193.87</v>
      </c>
      <c r="K89" s="450"/>
      <c r="L89" s="451">
        <v>503.81</v>
      </c>
      <c r="M89" s="450"/>
      <c r="N89" s="452"/>
    </row>
    <row r="90" spans="1:14" x14ac:dyDescent="0.25">
      <c r="A90" s="443"/>
      <c r="B90" s="442"/>
      <c r="C90" s="692" t="s">
        <v>464</v>
      </c>
      <c r="D90" s="692"/>
      <c r="E90" s="692"/>
      <c r="F90" s="445"/>
      <c r="G90" s="445"/>
      <c r="H90" s="445"/>
      <c r="I90" s="445"/>
      <c r="J90" s="446"/>
      <c r="K90" s="445"/>
      <c r="L90" s="446">
        <v>147.66</v>
      </c>
      <c r="M90" s="445"/>
      <c r="N90" s="448">
        <v>3003</v>
      </c>
    </row>
    <row r="91" spans="1:14" ht="67.5" x14ac:dyDescent="0.25">
      <c r="A91" s="443"/>
      <c r="B91" s="442" t="s">
        <v>595</v>
      </c>
      <c r="C91" s="692" t="s">
        <v>471</v>
      </c>
      <c r="D91" s="692"/>
      <c r="E91" s="692"/>
      <c r="F91" s="445" t="s">
        <v>596</v>
      </c>
      <c r="G91" s="453">
        <v>103</v>
      </c>
      <c r="H91" s="445"/>
      <c r="I91" s="453">
        <v>103</v>
      </c>
      <c r="J91" s="446"/>
      <c r="K91" s="445"/>
      <c r="L91" s="446">
        <v>152.09</v>
      </c>
      <c r="M91" s="445"/>
      <c r="N91" s="448">
        <v>3093</v>
      </c>
    </row>
    <row r="92" spans="1:14" ht="67.5" x14ac:dyDescent="0.25">
      <c r="A92" s="443"/>
      <c r="B92" s="442" t="s">
        <v>597</v>
      </c>
      <c r="C92" s="692" t="s">
        <v>472</v>
      </c>
      <c r="D92" s="692"/>
      <c r="E92" s="692"/>
      <c r="F92" s="445" t="s">
        <v>596</v>
      </c>
      <c r="G92" s="453">
        <v>60</v>
      </c>
      <c r="H92" s="445"/>
      <c r="I92" s="453">
        <v>60</v>
      </c>
      <c r="J92" s="446"/>
      <c r="K92" s="445"/>
      <c r="L92" s="446">
        <v>88.6</v>
      </c>
      <c r="M92" s="445"/>
      <c r="N92" s="448">
        <v>1802</v>
      </c>
    </row>
    <row r="93" spans="1:14" x14ac:dyDescent="0.25">
      <c r="A93" s="454"/>
      <c r="B93" s="455"/>
      <c r="C93" s="694" t="s">
        <v>465</v>
      </c>
      <c r="D93" s="694"/>
      <c r="E93" s="694"/>
      <c r="F93" s="436"/>
      <c r="G93" s="436"/>
      <c r="H93" s="436"/>
      <c r="I93" s="436"/>
      <c r="J93" s="438"/>
      <c r="K93" s="436"/>
      <c r="L93" s="438">
        <v>744.5</v>
      </c>
      <c r="M93" s="450"/>
      <c r="N93" s="439">
        <v>10458</v>
      </c>
    </row>
    <row r="94" spans="1:14" ht="22.5" x14ac:dyDescent="0.25">
      <c r="A94" s="434">
        <v>5</v>
      </c>
      <c r="B94" s="435" t="s">
        <v>604</v>
      </c>
      <c r="C94" s="694" t="s">
        <v>605</v>
      </c>
      <c r="D94" s="694"/>
      <c r="E94" s="694"/>
      <c r="F94" s="436" t="s">
        <v>590</v>
      </c>
      <c r="G94" s="436"/>
      <c r="H94" s="436"/>
      <c r="I94" s="437">
        <v>1</v>
      </c>
      <c r="J94" s="438"/>
      <c r="K94" s="436"/>
      <c r="L94" s="438"/>
      <c r="M94" s="436"/>
      <c r="N94" s="439"/>
    </row>
    <row r="95" spans="1:14" ht="56.25" x14ac:dyDescent="0.25">
      <c r="A95" s="441"/>
      <c r="B95" s="442" t="s">
        <v>592</v>
      </c>
      <c r="C95" s="692" t="s">
        <v>459</v>
      </c>
      <c r="D95" s="692"/>
      <c r="E95" s="692"/>
      <c r="F95" s="692"/>
      <c r="G95" s="692"/>
      <c r="H95" s="692"/>
      <c r="I95" s="692"/>
      <c r="J95" s="692"/>
      <c r="K95" s="692"/>
      <c r="L95" s="692"/>
      <c r="M95" s="692"/>
      <c r="N95" s="695"/>
    </row>
    <row r="96" spans="1:14" ht="56.25" x14ac:dyDescent="0.25">
      <c r="A96" s="441"/>
      <c r="B96" s="442" t="s">
        <v>593</v>
      </c>
      <c r="C96" s="692" t="s">
        <v>460</v>
      </c>
      <c r="D96" s="692"/>
      <c r="E96" s="692"/>
      <c r="F96" s="692"/>
      <c r="G96" s="692"/>
      <c r="H96" s="692"/>
      <c r="I96" s="692"/>
      <c r="J96" s="692"/>
      <c r="K96" s="692"/>
      <c r="L96" s="692"/>
      <c r="M96" s="692"/>
      <c r="N96" s="695"/>
    </row>
    <row r="97" spans="1:14" x14ac:dyDescent="0.25">
      <c r="A97" s="443"/>
      <c r="B97" s="444">
        <v>1</v>
      </c>
      <c r="C97" s="692" t="s">
        <v>461</v>
      </c>
      <c r="D97" s="692"/>
      <c r="E97" s="692"/>
      <c r="F97" s="445"/>
      <c r="G97" s="445"/>
      <c r="H97" s="445"/>
      <c r="I97" s="445"/>
      <c r="J97" s="446">
        <v>88.48</v>
      </c>
      <c r="K97" s="447">
        <v>1.38</v>
      </c>
      <c r="L97" s="446">
        <v>122.1</v>
      </c>
      <c r="M97" s="447">
        <v>20.34</v>
      </c>
      <c r="N97" s="448">
        <v>2484</v>
      </c>
    </row>
    <row r="98" spans="1:14" x14ac:dyDescent="0.25">
      <c r="A98" s="443"/>
      <c r="B98" s="444">
        <v>2</v>
      </c>
      <c r="C98" s="692" t="s">
        <v>466</v>
      </c>
      <c r="D98" s="692"/>
      <c r="E98" s="692"/>
      <c r="F98" s="445"/>
      <c r="G98" s="445"/>
      <c r="H98" s="445"/>
      <c r="I98" s="445"/>
      <c r="J98" s="446">
        <v>258.04000000000002</v>
      </c>
      <c r="K98" s="447">
        <v>1.38</v>
      </c>
      <c r="L98" s="446">
        <v>356.1</v>
      </c>
      <c r="M98" s="447">
        <v>8.7799999999999994</v>
      </c>
      <c r="N98" s="448">
        <v>3127</v>
      </c>
    </row>
    <row r="99" spans="1:14" x14ac:dyDescent="0.25">
      <c r="A99" s="443"/>
      <c r="B99" s="444">
        <v>3</v>
      </c>
      <c r="C99" s="692" t="s">
        <v>467</v>
      </c>
      <c r="D99" s="692"/>
      <c r="E99" s="692"/>
      <c r="F99" s="445"/>
      <c r="G99" s="445"/>
      <c r="H99" s="445"/>
      <c r="I99" s="445"/>
      <c r="J99" s="446">
        <v>26.08</v>
      </c>
      <c r="K99" s="447">
        <v>1.38</v>
      </c>
      <c r="L99" s="446">
        <v>35.99</v>
      </c>
      <c r="M99" s="447">
        <v>20.34</v>
      </c>
      <c r="N99" s="448">
        <v>732</v>
      </c>
    </row>
    <row r="100" spans="1:14" x14ac:dyDescent="0.25">
      <c r="A100" s="443"/>
      <c r="B100" s="444">
        <v>4</v>
      </c>
      <c r="C100" s="692" t="s">
        <v>468</v>
      </c>
      <c r="D100" s="692"/>
      <c r="E100" s="692"/>
      <c r="F100" s="445"/>
      <c r="G100" s="445"/>
      <c r="H100" s="445"/>
      <c r="I100" s="445"/>
      <c r="J100" s="446">
        <v>41.15</v>
      </c>
      <c r="K100" s="445"/>
      <c r="L100" s="446">
        <v>8.09</v>
      </c>
      <c r="M100" s="447">
        <v>6.14</v>
      </c>
      <c r="N100" s="448">
        <v>50</v>
      </c>
    </row>
    <row r="101" spans="1:14" x14ac:dyDescent="0.25">
      <c r="A101" s="443"/>
      <c r="B101" s="442"/>
      <c r="C101" s="692" t="s">
        <v>462</v>
      </c>
      <c r="D101" s="692"/>
      <c r="E101" s="692"/>
      <c r="F101" s="445" t="s">
        <v>594</v>
      </c>
      <c r="G101" s="456">
        <v>7.9</v>
      </c>
      <c r="H101" s="447">
        <v>1.38</v>
      </c>
      <c r="I101" s="457">
        <v>10.901999999999999</v>
      </c>
      <c r="J101" s="446"/>
      <c r="K101" s="445"/>
      <c r="L101" s="446"/>
      <c r="M101" s="445"/>
      <c r="N101" s="448"/>
    </row>
    <row r="102" spans="1:14" x14ac:dyDescent="0.25">
      <c r="A102" s="443"/>
      <c r="B102" s="442"/>
      <c r="C102" s="692" t="s">
        <v>469</v>
      </c>
      <c r="D102" s="692"/>
      <c r="E102" s="692"/>
      <c r="F102" s="445" t="s">
        <v>594</v>
      </c>
      <c r="G102" s="447">
        <v>1.86</v>
      </c>
      <c r="H102" s="447">
        <v>1.38</v>
      </c>
      <c r="I102" s="449">
        <v>2.5668000000000002</v>
      </c>
      <c r="J102" s="446"/>
      <c r="K102" s="445"/>
      <c r="L102" s="446"/>
      <c r="M102" s="445"/>
      <c r="N102" s="448"/>
    </row>
    <row r="103" spans="1:14" x14ac:dyDescent="0.25">
      <c r="A103" s="443"/>
      <c r="B103" s="442"/>
      <c r="C103" s="696" t="s">
        <v>463</v>
      </c>
      <c r="D103" s="696"/>
      <c r="E103" s="696"/>
      <c r="F103" s="450"/>
      <c r="G103" s="450"/>
      <c r="H103" s="450"/>
      <c r="I103" s="450"/>
      <c r="J103" s="451">
        <v>354.61</v>
      </c>
      <c r="K103" s="450"/>
      <c r="L103" s="451">
        <v>486.29</v>
      </c>
      <c r="M103" s="450"/>
      <c r="N103" s="452"/>
    </row>
    <row r="104" spans="1:14" x14ac:dyDescent="0.25">
      <c r="A104" s="443"/>
      <c r="B104" s="442"/>
      <c r="C104" s="692" t="s">
        <v>464</v>
      </c>
      <c r="D104" s="692"/>
      <c r="E104" s="692"/>
      <c r="F104" s="445"/>
      <c r="G104" s="445"/>
      <c r="H104" s="445"/>
      <c r="I104" s="445"/>
      <c r="J104" s="446"/>
      <c r="K104" s="445"/>
      <c r="L104" s="446">
        <v>158.09</v>
      </c>
      <c r="M104" s="445"/>
      <c r="N104" s="448">
        <v>3216</v>
      </c>
    </row>
    <row r="105" spans="1:14" ht="67.5" x14ac:dyDescent="0.25">
      <c r="A105" s="443"/>
      <c r="B105" s="442" t="s">
        <v>595</v>
      </c>
      <c r="C105" s="692" t="s">
        <v>471</v>
      </c>
      <c r="D105" s="692"/>
      <c r="E105" s="692"/>
      <c r="F105" s="445" t="s">
        <v>596</v>
      </c>
      <c r="G105" s="453">
        <v>103</v>
      </c>
      <c r="H105" s="445"/>
      <c r="I105" s="453">
        <v>103</v>
      </c>
      <c r="J105" s="446"/>
      <c r="K105" s="445"/>
      <c r="L105" s="446">
        <v>162.83000000000001</v>
      </c>
      <c r="M105" s="445"/>
      <c r="N105" s="448">
        <v>3312</v>
      </c>
    </row>
    <row r="106" spans="1:14" ht="67.5" x14ac:dyDescent="0.25">
      <c r="A106" s="443"/>
      <c r="B106" s="442" t="s">
        <v>597</v>
      </c>
      <c r="C106" s="692" t="s">
        <v>472</v>
      </c>
      <c r="D106" s="692"/>
      <c r="E106" s="692"/>
      <c r="F106" s="445" t="s">
        <v>596</v>
      </c>
      <c r="G106" s="453">
        <v>60</v>
      </c>
      <c r="H106" s="445"/>
      <c r="I106" s="453">
        <v>60</v>
      </c>
      <c r="J106" s="446"/>
      <c r="K106" s="445"/>
      <c r="L106" s="446">
        <v>94.85</v>
      </c>
      <c r="M106" s="445"/>
      <c r="N106" s="448">
        <v>1930</v>
      </c>
    </row>
    <row r="107" spans="1:14" x14ac:dyDescent="0.25">
      <c r="A107" s="454"/>
      <c r="B107" s="455"/>
      <c r="C107" s="694" t="s">
        <v>465</v>
      </c>
      <c r="D107" s="694"/>
      <c r="E107" s="694"/>
      <c r="F107" s="436"/>
      <c r="G107" s="436"/>
      <c r="H107" s="436"/>
      <c r="I107" s="436"/>
      <c r="J107" s="438"/>
      <c r="K107" s="436"/>
      <c r="L107" s="438">
        <v>743.97</v>
      </c>
      <c r="M107" s="450"/>
      <c r="N107" s="439">
        <v>10903</v>
      </c>
    </row>
    <row r="108" spans="1:14" ht="56.25" x14ac:dyDescent="0.25">
      <c r="A108" s="434">
        <v>6</v>
      </c>
      <c r="B108" s="435" t="s">
        <v>606</v>
      </c>
      <c r="C108" s="694" t="s">
        <v>607</v>
      </c>
      <c r="D108" s="694"/>
      <c r="E108" s="694"/>
      <c r="F108" s="436" t="s">
        <v>608</v>
      </c>
      <c r="G108" s="436"/>
      <c r="H108" s="436"/>
      <c r="I108" s="458">
        <v>0.16700000000000001</v>
      </c>
      <c r="J108" s="438"/>
      <c r="K108" s="436"/>
      <c r="L108" s="438"/>
      <c r="M108" s="436"/>
      <c r="N108" s="439"/>
    </row>
    <row r="109" spans="1:14" x14ac:dyDescent="0.25">
      <c r="A109" s="440"/>
      <c r="B109" s="409"/>
      <c r="C109" s="692" t="s">
        <v>781</v>
      </c>
      <c r="D109" s="692"/>
      <c r="E109" s="692"/>
      <c r="F109" s="692"/>
      <c r="G109" s="692"/>
      <c r="H109" s="692"/>
      <c r="I109" s="692"/>
      <c r="J109" s="692"/>
      <c r="K109" s="692"/>
      <c r="L109" s="692"/>
      <c r="M109" s="692"/>
      <c r="N109" s="695"/>
    </row>
    <row r="110" spans="1:14" ht="56.25" x14ac:dyDescent="0.25">
      <c r="A110" s="441"/>
      <c r="B110" s="442" t="s">
        <v>592</v>
      </c>
      <c r="C110" s="692" t="s">
        <v>459</v>
      </c>
      <c r="D110" s="692"/>
      <c r="E110" s="692"/>
      <c r="F110" s="692"/>
      <c r="G110" s="692"/>
      <c r="H110" s="692"/>
      <c r="I110" s="692"/>
      <c r="J110" s="692"/>
      <c r="K110" s="692"/>
      <c r="L110" s="692"/>
      <c r="M110" s="692"/>
      <c r="N110" s="695"/>
    </row>
    <row r="111" spans="1:14" ht="56.25" x14ac:dyDescent="0.25">
      <c r="A111" s="441"/>
      <c r="B111" s="442" t="s">
        <v>593</v>
      </c>
      <c r="C111" s="692" t="s">
        <v>460</v>
      </c>
      <c r="D111" s="692"/>
      <c r="E111" s="692"/>
      <c r="F111" s="692"/>
      <c r="G111" s="692"/>
      <c r="H111" s="692"/>
      <c r="I111" s="692"/>
      <c r="J111" s="692"/>
      <c r="K111" s="692"/>
      <c r="L111" s="692"/>
      <c r="M111" s="692"/>
      <c r="N111" s="695"/>
    </row>
    <row r="112" spans="1:14" x14ac:dyDescent="0.25">
      <c r="A112" s="443"/>
      <c r="B112" s="444">
        <v>1</v>
      </c>
      <c r="C112" s="692" t="s">
        <v>461</v>
      </c>
      <c r="D112" s="692"/>
      <c r="E112" s="692"/>
      <c r="F112" s="445"/>
      <c r="G112" s="445"/>
      <c r="H112" s="445"/>
      <c r="I112" s="445"/>
      <c r="J112" s="446">
        <v>688.48</v>
      </c>
      <c r="K112" s="447">
        <v>1.38</v>
      </c>
      <c r="L112" s="446">
        <v>158.66999999999999</v>
      </c>
      <c r="M112" s="447">
        <v>20.34</v>
      </c>
      <c r="N112" s="448">
        <v>3227</v>
      </c>
    </row>
    <row r="113" spans="1:14" x14ac:dyDescent="0.25">
      <c r="A113" s="443"/>
      <c r="B113" s="444">
        <v>2</v>
      </c>
      <c r="C113" s="692" t="s">
        <v>466</v>
      </c>
      <c r="D113" s="692"/>
      <c r="E113" s="692"/>
      <c r="F113" s="445"/>
      <c r="G113" s="445"/>
      <c r="H113" s="445"/>
      <c r="I113" s="445"/>
      <c r="J113" s="446">
        <v>2291.0300000000002</v>
      </c>
      <c r="K113" s="447">
        <v>1.38</v>
      </c>
      <c r="L113" s="446">
        <v>527.99</v>
      </c>
      <c r="M113" s="447">
        <v>8.7799999999999994</v>
      </c>
      <c r="N113" s="448">
        <v>4636</v>
      </c>
    </row>
    <row r="114" spans="1:14" x14ac:dyDescent="0.25">
      <c r="A114" s="443"/>
      <c r="B114" s="444">
        <v>3</v>
      </c>
      <c r="C114" s="692" t="s">
        <v>467</v>
      </c>
      <c r="D114" s="692"/>
      <c r="E114" s="692"/>
      <c r="F114" s="445"/>
      <c r="G114" s="445"/>
      <c r="H114" s="445"/>
      <c r="I114" s="445"/>
      <c r="J114" s="446">
        <v>303.7</v>
      </c>
      <c r="K114" s="447">
        <v>1.38</v>
      </c>
      <c r="L114" s="446">
        <v>69.989999999999995</v>
      </c>
      <c r="M114" s="447">
        <v>20.34</v>
      </c>
      <c r="N114" s="448">
        <v>1424</v>
      </c>
    </row>
    <row r="115" spans="1:14" x14ac:dyDescent="0.25">
      <c r="A115" s="443"/>
      <c r="B115" s="444">
        <v>4</v>
      </c>
      <c r="C115" s="692" t="s">
        <v>468</v>
      </c>
      <c r="D115" s="692"/>
      <c r="E115" s="692"/>
      <c r="F115" s="445"/>
      <c r="G115" s="445"/>
      <c r="H115" s="445"/>
      <c r="I115" s="445"/>
      <c r="J115" s="446">
        <v>345.04</v>
      </c>
      <c r="K115" s="445"/>
      <c r="L115" s="446">
        <v>0.69</v>
      </c>
      <c r="M115" s="447">
        <v>6.14</v>
      </c>
      <c r="N115" s="448">
        <v>4</v>
      </c>
    </row>
    <row r="116" spans="1:14" x14ac:dyDescent="0.25">
      <c r="A116" s="443"/>
      <c r="B116" s="442"/>
      <c r="C116" s="692" t="s">
        <v>462</v>
      </c>
      <c r="D116" s="692"/>
      <c r="E116" s="692"/>
      <c r="F116" s="445" t="s">
        <v>594</v>
      </c>
      <c r="G116" s="447">
        <v>57.23</v>
      </c>
      <c r="H116" s="447">
        <v>1.38</v>
      </c>
      <c r="I116" s="459">
        <v>13.189225799999999</v>
      </c>
      <c r="J116" s="446"/>
      <c r="K116" s="445"/>
      <c r="L116" s="446"/>
      <c r="M116" s="445"/>
      <c r="N116" s="448"/>
    </row>
    <row r="117" spans="1:14" x14ac:dyDescent="0.25">
      <c r="A117" s="443"/>
      <c r="B117" s="442"/>
      <c r="C117" s="692" t="s">
        <v>469</v>
      </c>
      <c r="D117" s="692"/>
      <c r="E117" s="692"/>
      <c r="F117" s="445" t="s">
        <v>594</v>
      </c>
      <c r="G117" s="447">
        <v>22.38</v>
      </c>
      <c r="H117" s="447">
        <v>1.38</v>
      </c>
      <c r="I117" s="459">
        <v>5.1576947999999998</v>
      </c>
      <c r="J117" s="446"/>
      <c r="K117" s="445"/>
      <c r="L117" s="446"/>
      <c r="M117" s="445"/>
      <c r="N117" s="448"/>
    </row>
    <row r="118" spans="1:14" x14ac:dyDescent="0.25">
      <c r="A118" s="443"/>
      <c r="B118" s="442"/>
      <c r="C118" s="696" t="s">
        <v>463</v>
      </c>
      <c r="D118" s="696"/>
      <c r="E118" s="696"/>
      <c r="F118" s="450"/>
      <c r="G118" s="450"/>
      <c r="H118" s="450"/>
      <c r="I118" s="450"/>
      <c r="J118" s="451">
        <v>2983.64</v>
      </c>
      <c r="K118" s="450"/>
      <c r="L118" s="451">
        <v>687.35</v>
      </c>
      <c r="M118" s="450"/>
      <c r="N118" s="452"/>
    </row>
    <row r="119" spans="1:14" x14ac:dyDescent="0.25">
      <c r="A119" s="443"/>
      <c r="B119" s="442"/>
      <c r="C119" s="692" t="s">
        <v>464</v>
      </c>
      <c r="D119" s="692"/>
      <c r="E119" s="692"/>
      <c r="F119" s="445"/>
      <c r="G119" s="445"/>
      <c r="H119" s="445"/>
      <c r="I119" s="445"/>
      <c r="J119" s="446"/>
      <c r="K119" s="445"/>
      <c r="L119" s="446">
        <v>228.66</v>
      </c>
      <c r="M119" s="445"/>
      <c r="N119" s="448">
        <v>4651</v>
      </c>
    </row>
    <row r="120" spans="1:14" ht="67.5" x14ac:dyDescent="0.25">
      <c r="A120" s="443"/>
      <c r="B120" s="442" t="s">
        <v>595</v>
      </c>
      <c r="C120" s="692" t="s">
        <v>471</v>
      </c>
      <c r="D120" s="692"/>
      <c r="E120" s="692"/>
      <c r="F120" s="445" t="s">
        <v>596</v>
      </c>
      <c r="G120" s="453">
        <v>103</v>
      </c>
      <c r="H120" s="445"/>
      <c r="I120" s="453">
        <v>103</v>
      </c>
      <c r="J120" s="446"/>
      <c r="K120" s="445"/>
      <c r="L120" s="446">
        <v>235.52</v>
      </c>
      <c r="M120" s="445"/>
      <c r="N120" s="448">
        <v>4791</v>
      </c>
    </row>
    <row r="121" spans="1:14" ht="67.5" x14ac:dyDescent="0.25">
      <c r="A121" s="443"/>
      <c r="B121" s="442" t="s">
        <v>597</v>
      </c>
      <c r="C121" s="692" t="s">
        <v>472</v>
      </c>
      <c r="D121" s="692"/>
      <c r="E121" s="692"/>
      <c r="F121" s="445" t="s">
        <v>596</v>
      </c>
      <c r="G121" s="453">
        <v>60</v>
      </c>
      <c r="H121" s="445"/>
      <c r="I121" s="453">
        <v>60</v>
      </c>
      <c r="J121" s="446"/>
      <c r="K121" s="445"/>
      <c r="L121" s="446">
        <v>137.19999999999999</v>
      </c>
      <c r="M121" s="445"/>
      <c r="N121" s="448">
        <v>2791</v>
      </c>
    </row>
    <row r="122" spans="1:14" x14ac:dyDescent="0.25">
      <c r="A122" s="454"/>
      <c r="B122" s="455"/>
      <c r="C122" s="694" t="s">
        <v>465</v>
      </c>
      <c r="D122" s="694"/>
      <c r="E122" s="694"/>
      <c r="F122" s="436"/>
      <c r="G122" s="436"/>
      <c r="H122" s="436"/>
      <c r="I122" s="436"/>
      <c r="J122" s="438"/>
      <c r="K122" s="436"/>
      <c r="L122" s="438">
        <v>1060.07</v>
      </c>
      <c r="M122" s="450"/>
      <c r="N122" s="439">
        <v>15449</v>
      </c>
    </row>
    <row r="123" spans="1:14" ht="33.75" x14ac:dyDescent="0.25">
      <c r="A123" s="434">
        <v>7</v>
      </c>
      <c r="B123" s="435" t="s">
        <v>610</v>
      </c>
      <c r="C123" s="694" t="s">
        <v>484</v>
      </c>
      <c r="D123" s="694"/>
      <c r="E123" s="694"/>
      <c r="F123" s="436" t="s">
        <v>611</v>
      </c>
      <c r="G123" s="436"/>
      <c r="H123" s="436"/>
      <c r="I123" s="437">
        <v>3</v>
      </c>
      <c r="J123" s="438"/>
      <c r="K123" s="436"/>
      <c r="L123" s="438"/>
      <c r="M123" s="436"/>
      <c r="N123" s="439"/>
    </row>
    <row r="124" spans="1:14" ht="56.25" x14ac:dyDescent="0.25">
      <c r="A124" s="441"/>
      <c r="B124" s="442" t="s">
        <v>592</v>
      </c>
      <c r="C124" s="692" t="s">
        <v>459</v>
      </c>
      <c r="D124" s="692"/>
      <c r="E124" s="692"/>
      <c r="F124" s="692"/>
      <c r="G124" s="692"/>
      <c r="H124" s="692"/>
      <c r="I124" s="692"/>
      <c r="J124" s="692"/>
      <c r="K124" s="692"/>
      <c r="L124" s="692"/>
      <c r="M124" s="692"/>
      <c r="N124" s="695"/>
    </row>
    <row r="125" spans="1:14" ht="56.25" x14ac:dyDescent="0.25">
      <c r="A125" s="441"/>
      <c r="B125" s="442" t="s">
        <v>593</v>
      </c>
      <c r="C125" s="692" t="s">
        <v>460</v>
      </c>
      <c r="D125" s="692"/>
      <c r="E125" s="692"/>
      <c r="F125" s="692"/>
      <c r="G125" s="692"/>
      <c r="H125" s="692"/>
      <c r="I125" s="692"/>
      <c r="J125" s="692"/>
      <c r="K125" s="692"/>
      <c r="L125" s="692"/>
      <c r="M125" s="692"/>
      <c r="N125" s="695"/>
    </row>
    <row r="126" spans="1:14" x14ac:dyDescent="0.25">
      <c r="A126" s="443"/>
      <c r="B126" s="444">
        <v>1</v>
      </c>
      <c r="C126" s="692" t="s">
        <v>461</v>
      </c>
      <c r="D126" s="692"/>
      <c r="E126" s="692"/>
      <c r="F126" s="445"/>
      <c r="G126" s="445"/>
      <c r="H126" s="445"/>
      <c r="I126" s="445"/>
      <c r="J126" s="446">
        <v>7.27</v>
      </c>
      <c r="K126" s="447">
        <v>1.38</v>
      </c>
      <c r="L126" s="446">
        <v>30.1</v>
      </c>
      <c r="M126" s="447">
        <v>20.34</v>
      </c>
      <c r="N126" s="448">
        <v>612</v>
      </c>
    </row>
    <row r="127" spans="1:14" x14ac:dyDescent="0.25">
      <c r="A127" s="443"/>
      <c r="B127" s="444">
        <v>2</v>
      </c>
      <c r="C127" s="692" t="s">
        <v>466</v>
      </c>
      <c r="D127" s="692"/>
      <c r="E127" s="692"/>
      <c r="F127" s="445"/>
      <c r="G127" s="445"/>
      <c r="H127" s="445"/>
      <c r="I127" s="445"/>
      <c r="J127" s="446">
        <v>2.62</v>
      </c>
      <c r="K127" s="447">
        <v>1.38</v>
      </c>
      <c r="L127" s="446">
        <v>10.85</v>
      </c>
      <c r="M127" s="447">
        <v>8.7799999999999994</v>
      </c>
      <c r="N127" s="448">
        <v>95</v>
      </c>
    </row>
    <row r="128" spans="1:14" x14ac:dyDescent="0.25">
      <c r="A128" s="443"/>
      <c r="B128" s="444">
        <v>4</v>
      </c>
      <c r="C128" s="692" t="s">
        <v>468</v>
      </c>
      <c r="D128" s="692"/>
      <c r="E128" s="692"/>
      <c r="F128" s="445"/>
      <c r="G128" s="445"/>
      <c r="H128" s="445"/>
      <c r="I128" s="445"/>
      <c r="J128" s="446">
        <v>36.69</v>
      </c>
      <c r="K128" s="445"/>
      <c r="L128" s="446">
        <v>1.08</v>
      </c>
      <c r="M128" s="447">
        <v>6.14</v>
      </c>
      <c r="N128" s="448">
        <v>7</v>
      </c>
    </row>
    <row r="129" spans="1:14" x14ac:dyDescent="0.25">
      <c r="A129" s="443"/>
      <c r="B129" s="442"/>
      <c r="C129" s="692" t="s">
        <v>462</v>
      </c>
      <c r="D129" s="692"/>
      <c r="E129" s="692"/>
      <c r="F129" s="445" t="s">
        <v>594</v>
      </c>
      <c r="G129" s="447">
        <v>0.68</v>
      </c>
      <c r="H129" s="447">
        <v>1.38</v>
      </c>
      <c r="I129" s="449">
        <v>2.8151999999999999</v>
      </c>
      <c r="J129" s="446"/>
      <c r="K129" s="445"/>
      <c r="L129" s="446"/>
      <c r="M129" s="445"/>
      <c r="N129" s="448"/>
    </row>
    <row r="130" spans="1:14" x14ac:dyDescent="0.25">
      <c r="A130" s="443"/>
      <c r="B130" s="442"/>
      <c r="C130" s="696" t="s">
        <v>463</v>
      </c>
      <c r="D130" s="696"/>
      <c r="E130" s="696"/>
      <c r="F130" s="450"/>
      <c r="G130" s="450"/>
      <c r="H130" s="450"/>
      <c r="I130" s="450"/>
      <c r="J130" s="451">
        <v>10.25</v>
      </c>
      <c r="K130" s="450"/>
      <c r="L130" s="451">
        <v>42.03</v>
      </c>
      <c r="M130" s="450"/>
      <c r="N130" s="452"/>
    </row>
    <row r="131" spans="1:14" x14ac:dyDescent="0.25">
      <c r="A131" s="443"/>
      <c r="B131" s="442"/>
      <c r="C131" s="692" t="s">
        <v>464</v>
      </c>
      <c r="D131" s="692"/>
      <c r="E131" s="692"/>
      <c r="F131" s="445"/>
      <c r="G131" s="445"/>
      <c r="H131" s="445"/>
      <c r="I131" s="445"/>
      <c r="J131" s="446"/>
      <c r="K131" s="445"/>
      <c r="L131" s="446">
        <v>30.1</v>
      </c>
      <c r="M131" s="445"/>
      <c r="N131" s="448">
        <v>612</v>
      </c>
    </row>
    <row r="132" spans="1:14" ht="67.5" x14ac:dyDescent="0.25">
      <c r="A132" s="443"/>
      <c r="B132" s="442" t="s">
        <v>595</v>
      </c>
      <c r="C132" s="692" t="s">
        <v>471</v>
      </c>
      <c r="D132" s="692"/>
      <c r="E132" s="692"/>
      <c r="F132" s="445" t="s">
        <v>596</v>
      </c>
      <c r="G132" s="453">
        <v>103</v>
      </c>
      <c r="H132" s="445"/>
      <c r="I132" s="453">
        <v>103</v>
      </c>
      <c r="J132" s="446"/>
      <c r="K132" s="445"/>
      <c r="L132" s="446">
        <v>31</v>
      </c>
      <c r="M132" s="445"/>
      <c r="N132" s="448">
        <v>630</v>
      </c>
    </row>
    <row r="133" spans="1:14" ht="67.5" x14ac:dyDescent="0.25">
      <c r="A133" s="443"/>
      <c r="B133" s="442" t="s">
        <v>597</v>
      </c>
      <c r="C133" s="692" t="s">
        <v>472</v>
      </c>
      <c r="D133" s="692"/>
      <c r="E133" s="692"/>
      <c r="F133" s="445" t="s">
        <v>596</v>
      </c>
      <c r="G133" s="453">
        <v>60</v>
      </c>
      <c r="H133" s="445"/>
      <c r="I133" s="453">
        <v>60</v>
      </c>
      <c r="J133" s="446"/>
      <c r="K133" s="445"/>
      <c r="L133" s="446">
        <v>18.059999999999999</v>
      </c>
      <c r="M133" s="445"/>
      <c r="N133" s="448">
        <v>367</v>
      </c>
    </row>
    <row r="134" spans="1:14" x14ac:dyDescent="0.25">
      <c r="A134" s="454"/>
      <c r="B134" s="455"/>
      <c r="C134" s="694" t="s">
        <v>465</v>
      </c>
      <c r="D134" s="694"/>
      <c r="E134" s="694"/>
      <c r="F134" s="436"/>
      <c r="G134" s="436"/>
      <c r="H134" s="436"/>
      <c r="I134" s="436"/>
      <c r="J134" s="438"/>
      <c r="K134" s="436"/>
      <c r="L134" s="438">
        <v>91.09</v>
      </c>
      <c r="M134" s="450"/>
      <c r="N134" s="439">
        <v>1711</v>
      </c>
    </row>
    <row r="135" spans="1:14" ht="22.5" x14ac:dyDescent="0.25">
      <c r="A135" s="434">
        <v>8</v>
      </c>
      <c r="B135" s="435" t="s">
        <v>612</v>
      </c>
      <c r="C135" s="694" t="s">
        <v>613</v>
      </c>
      <c r="D135" s="694"/>
      <c r="E135" s="694"/>
      <c r="F135" s="436" t="s">
        <v>614</v>
      </c>
      <c r="G135" s="436"/>
      <c r="H135" s="436"/>
      <c r="I135" s="460">
        <v>4.5</v>
      </c>
      <c r="J135" s="438"/>
      <c r="K135" s="436"/>
      <c r="L135" s="438"/>
      <c r="M135" s="436"/>
      <c r="N135" s="439"/>
    </row>
    <row r="136" spans="1:14" x14ac:dyDescent="0.25">
      <c r="A136" s="440"/>
      <c r="B136" s="409"/>
      <c r="C136" s="692" t="s">
        <v>615</v>
      </c>
      <c r="D136" s="692"/>
      <c r="E136" s="692"/>
      <c r="F136" s="692"/>
      <c r="G136" s="692"/>
      <c r="H136" s="692"/>
      <c r="I136" s="692"/>
      <c r="J136" s="692"/>
      <c r="K136" s="692"/>
      <c r="L136" s="692"/>
      <c r="M136" s="692"/>
      <c r="N136" s="695"/>
    </row>
    <row r="137" spans="1:14" x14ac:dyDescent="0.25">
      <c r="A137" s="443"/>
      <c r="B137" s="442"/>
      <c r="C137" s="696" t="s">
        <v>463</v>
      </c>
      <c r="D137" s="696"/>
      <c r="E137" s="696"/>
      <c r="F137" s="450"/>
      <c r="G137" s="450"/>
      <c r="H137" s="450"/>
      <c r="I137" s="450"/>
      <c r="J137" s="451">
        <v>12.35</v>
      </c>
      <c r="K137" s="450"/>
      <c r="L137" s="451"/>
      <c r="M137" s="450"/>
      <c r="N137" s="452"/>
    </row>
    <row r="138" spans="1:14" x14ac:dyDescent="0.25">
      <c r="A138" s="443"/>
      <c r="B138" s="442"/>
      <c r="C138" s="692" t="s">
        <v>464</v>
      </c>
      <c r="D138" s="692"/>
      <c r="E138" s="692"/>
      <c r="F138" s="445"/>
      <c r="G138" s="445"/>
      <c r="H138" s="445"/>
      <c r="I138" s="445"/>
      <c r="J138" s="446"/>
      <c r="K138" s="445"/>
      <c r="L138" s="446"/>
      <c r="M138" s="445"/>
      <c r="N138" s="448"/>
    </row>
    <row r="139" spans="1:14" x14ac:dyDescent="0.25">
      <c r="A139" s="443"/>
      <c r="B139" s="442"/>
      <c r="C139" s="692" t="s">
        <v>475</v>
      </c>
      <c r="D139" s="692"/>
      <c r="E139" s="692"/>
      <c r="F139" s="445" t="s">
        <v>596</v>
      </c>
      <c r="G139" s="453">
        <v>0</v>
      </c>
      <c r="H139" s="445"/>
      <c r="I139" s="453">
        <v>0</v>
      </c>
      <c r="J139" s="446"/>
      <c r="K139" s="445"/>
      <c r="L139" s="446"/>
      <c r="M139" s="445"/>
      <c r="N139" s="448"/>
    </row>
    <row r="140" spans="1:14" x14ac:dyDescent="0.25">
      <c r="A140" s="443"/>
      <c r="B140" s="442"/>
      <c r="C140" s="692" t="s">
        <v>476</v>
      </c>
      <c r="D140" s="692"/>
      <c r="E140" s="692"/>
      <c r="F140" s="445" t="s">
        <v>596</v>
      </c>
      <c r="G140" s="453">
        <v>0</v>
      </c>
      <c r="H140" s="445"/>
      <c r="I140" s="453">
        <v>0</v>
      </c>
      <c r="J140" s="446"/>
      <c r="K140" s="445"/>
      <c r="L140" s="446"/>
      <c r="M140" s="445"/>
      <c r="N140" s="448"/>
    </row>
    <row r="141" spans="1:14" x14ac:dyDescent="0.25">
      <c r="A141" s="454"/>
      <c r="B141" s="455"/>
      <c r="C141" s="694" t="s">
        <v>465</v>
      </c>
      <c r="D141" s="694"/>
      <c r="E141" s="694"/>
      <c r="F141" s="436"/>
      <c r="G141" s="436"/>
      <c r="H141" s="436"/>
      <c r="I141" s="436"/>
      <c r="J141" s="438"/>
      <c r="K141" s="436"/>
      <c r="L141" s="438">
        <v>0</v>
      </c>
      <c r="M141" s="450"/>
      <c r="N141" s="439">
        <v>0</v>
      </c>
    </row>
    <row r="142" spans="1:14" ht="22.5" x14ac:dyDescent="0.25">
      <c r="A142" s="434">
        <v>9</v>
      </c>
      <c r="B142" s="435" t="s">
        <v>616</v>
      </c>
      <c r="C142" s="694" t="s">
        <v>617</v>
      </c>
      <c r="D142" s="694"/>
      <c r="E142" s="694"/>
      <c r="F142" s="436" t="s">
        <v>614</v>
      </c>
      <c r="G142" s="436"/>
      <c r="H142" s="436"/>
      <c r="I142" s="460">
        <v>4.5</v>
      </c>
      <c r="J142" s="438"/>
      <c r="K142" s="436"/>
      <c r="L142" s="438"/>
      <c r="M142" s="436"/>
      <c r="N142" s="439"/>
    </row>
    <row r="143" spans="1:14" x14ac:dyDescent="0.25">
      <c r="A143" s="440"/>
      <c r="B143" s="409"/>
      <c r="C143" s="692" t="s">
        <v>615</v>
      </c>
      <c r="D143" s="692"/>
      <c r="E143" s="692"/>
      <c r="F143" s="692"/>
      <c r="G143" s="692"/>
      <c r="H143" s="692"/>
      <c r="I143" s="692"/>
      <c r="J143" s="692"/>
      <c r="K143" s="692"/>
      <c r="L143" s="692"/>
      <c r="M143" s="692"/>
      <c r="N143" s="695"/>
    </row>
    <row r="144" spans="1:14" x14ac:dyDescent="0.25">
      <c r="A144" s="443"/>
      <c r="B144" s="442"/>
      <c r="C144" s="696" t="s">
        <v>463</v>
      </c>
      <c r="D144" s="696"/>
      <c r="E144" s="696"/>
      <c r="F144" s="450"/>
      <c r="G144" s="450"/>
      <c r="H144" s="450"/>
      <c r="I144" s="450"/>
      <c r="J144" s="451">
        <v>12.35</v>
      </c>
      <c r="K144" s="450"/>
      <c r="L144" s="451"/>
      <c r="M144" s="450"/>
      <c r="N144" s="452"/>
    </row>
    <row r="145" spans="1:14" x14ac:dyDescent="0.25">
      <c r="A145" s="443"/>
      <c r="B145" s="442"/>
      <c r="C145" s="692" t="s">
        <v>464</v>
      </c>
      <c r="D145" s="692"/>
      <c r="E145" s="692"/>
      <c r="F145" s="445"/>
      <c r="G145" s="445"/>
      <c r="H145" s="445"/>
      <c r="I145" s="445"/>
      <c r="J145" s="446"/>
      <c r="K145" s="445"/>
      <c r="L145" s="446"/>
      <c r="M145" s="445"/>
      <c r="N145" s="448"/>
    </row>
    <row r="146" spans="1:14" x14ac:dyDescent="0.25">
      <c r="A146" s="443"/>
      <c r="B146" s="442"/>
      <c r="C146" s="692" t="s">
        <v>475</v>
      </c>
      <c r="D146" s="692"/>
      <c r="E146" s="692"/>
      <c r="F146" s="445" t="s">
        <v>596</v>
      </c>
      <c r="G146" s="453">
        <v>0</v>
      </c>
      <c r="H146" s="445"/>
      <c r="I146" s="453">
        <v>0</v>
      </c>
      <c r="J146" s="446"/>
      <c r="K146" s="445"/>
      <c r="L146" s="446"/>
      <c r="M146" s="445"/>
      <c r="N146" s="448"/>
    </row>
    <row r="147" spans="1:14" x14ac:dyDescent="0.25">
      <c r="A147" s="443"/>
      <c r="B147" s="442"/>
      <c r="C147" s="692" t="s">
        <v>476</v>
      </c>
      <c r="D147" s="692"/>
      <c r="E147" s="692"/>
      <c r="F147" s="445" t="s">
        <v>596</v>
      </c>
      <c r="G147" s="453">
        <v>0</v>
      </c>
      <c r="H147" s="445"/>
      <c r="I147" s="453">
        <v>0</v>
      </c>
      <c r="J147" s="446"/>
      <c r="K147" s="445"/>
      <c r="L147" s="446"/>
      <c r="M147" s="445"/>
      <c r="N147" s="448"/>
    </row>
    <row r="148" spans="1:14" x14ac:dyDescent="0.25">
      <c r="A148" s="454"/>
      <c r="B148" s="455"/>
      <c r="C148" s="694" t="s">
        <v>465</v>
      </c>
      <c r="D148" s="694"/>
      <c r="E148" s="694"/>
      <c r="F148" s="436"/>
      <c r="G148" s="436"/>
      <c r="H148" s="436"/>
      <c r="I148" s="436"/>
      <c r="J148" s="438"/>
      <c r="K148" s="436"/>
      <c r="L148" s="438">
        <v>0</v>
      </c>
      <c r="M148" s="450"/>
      <c r="N148" s="439">
        <v>0</v>
      </c>
    </row>
    <row r="149" spans="1:14" ht="22.5" x14ac:dyDescent="0.25">
      <c r="A149" s="434">
        <v>10</v>
      </c>
      <c r="B149" s="435" t="s">
        <v>618</v>
      </c>
      <c r="C149" s="694" t="s">
        <v>619</v>
      </c>
      <c r="D149" s="694"/>
      <c r="E149" s="694"/>
      <c r="F149" s="436" t="s">
        <v>614</v>
      </c>
      <c r="G149" s="436"/>
      <c r="H149" s="436"/>
      <c r="I149" s="458">
        <v>0.14099999999999999</v>
      </c>
      <c r="J149" s="438"/>
      <c r="K149" s="436"/>
      <c r="L149" s="438"/>
      <c r="M149" s="436"/>
      <c r="N149" s="439"/>
    </row>
    <row r="150" spans="1:14" x14ac:dyDescent="0.25">
      <c r="A150" s="440"/>
      <c r="B150" s="409"/>
      <c r="C150" s="692" t="s">
        <v>782</v>
      </c>
      <c r="D150" s="692"/>
      <c r="E150" s="692"/>
      <c r="F150" s="692"/>
      <c r="G150" s="692"/>
      <c r="H150" s="692"/>
      <c r="I150" s="692"/>
      <c r="J150" s="692"/>
      <c r="K150" s="692"/>
      <c r="L150" s="692"/>
      <c r="M150" s="692"/>
      <c r="N150" s="695"/>
    </row>
    <row r="151" spans="1:14" x14ac:dyDescent="0.25">
      <c r="A151" s="443"/>
      <c r="B151" s="442"/>
      <c r="C151" s="696" t="s">
        <v>463</v>
      </c>
      <c r="D151" s="696"/>
      <c r="E151" s="696"/>
      <c r="F151" s="450"/>
      <c r="G151" s="450"/>
      <c r="H151" s="450"/>
      <c r="I151" s="450"/>
      <c r="J151" s="451">
        <v>25.68</v>
      </c>
      <c r="K151" s="450"/>
      <c r="L151" s="451"/>
      <c r="M151" s="450"/>
      <c r="N151" s="452"/>
    </row>
    <row r="152" spans="1:14" x14ac:dyDescent="0.25">
      <c r="A152" s="443"/>
      <c r="B152" s="442"/>
      <c r="C152" s="692" t="s">
        <v>464</v>
      </c>
      <c r="D152" s="692"/>
      <c r="E152" s="692"/>
      <c r="F152" s="445"/>
      <c r="G152" s="445"/>
      <c r="H152" s="445"/>
      <c r="I152" s="445"/>
      <c r="J152" s="446"/>
      <c r="K152" s="445"/>
      <c r="L152" s="446"/>
      <c r="M152" s="445"/>
      <c r="N152" s="448"/>
    </row>
    <row r="153" spans="1:14" x14ac:dyDescent="0.25">
      <c r="A153" s="443"/>
      <c r="B153" s="442"/>
      <c r="C153" s="692" t="s">
        <v>475</v>
      </c>
      <c r="D153" s="692"/>
      <c r="E153" s="692"/>
      <c r="F153" s="445" t="s">
        <v>596</v>
      </c>
      <c r="G153" s="453">
        <v>0</v>
      </c>
      <c r="H153" s="445"/>
      <c r="I153" s="453">
        <v>0</v>
      </c>
      <c r="J153" s="446"/>
      <c r="K153" s="445"/>
      <c r="L153" s="446"/>
      <c r="M153" s="445"/>
      <c r="N153" s="448"/>
    </row>
    <row r="154" spans="1:14" x14ac:dyDescent="0.25">
      <c r="A154" s="443"/>
      <c r="B154" s="442"/>
      <c r="C154" s="692" t="s">
        <v>476</v>
      </c>
      <c r="D154" s="692"/>
      <c r="E154" s="692"/>
      <c r="F154" s="445" t="s">
        <v>596</v>
      </c>
      <c r="G154" s="453">
        <v>0</v>
      </c>
      <c r="H154" s="445"/>
      <c r="I154" s="453">
        <v>0</v>
      </c>
      <c r="J154" s="446"/>
      <c r="K154" s="445"/>
      <c r="L154" s="446"/>
      <c r="M154" s="445"/>
      <c r="N154" s="448"/>
    </row>
    <row r="155" spans="1:14" x14ac:dyDescent="0.25">
      <c r="A155" s="454"/>
      <c r="B155" s="455"/>
      <c r="C155" s="694" t="s">
        <v>465</v>
      </c>
      <c r="D155" s="694"/>
      <c r="E155" s="694"/>
      <c r="F155" s="436"/>
      <c r="G155" s="436"/>
      <c r="H155" s="436"/>
      <c r="I155" s="436"/>
      <c r="J155" s="438"/>
      <c r="K155" s="436"/>
      <c r="L155" s="438">
        <v>0</v>
      </c>
      <c r="M155" s="450"/>
      <c r="N155" s="439">
        <v>0</v>
      </c>
    </row>
    <row r="156" spans="1:14" ht="22.5" x14ac:dyDescent="0.25">
      <c r="A156" s="434">
        <v>11</v>
      </c>
      <c r="B156" s="435" t="s">
        <v>621</v>
      </c>
      <c r="C156" s="694" t="s">
        <v>622</v>
      </c>
      <c r="D156" s="694"/>
      <c r="E156" s="694"/>
      <c r="F156" s="436" t="s">
        <v>614</v>
      </c>
      <c r="G156" s="436"/>
      <c r="H156" s="436"/>
      <c r="I156" s="458">
        <v>0.14099999999999999</v>
      </c>
      <c r="J156" s="438"/>
      <c r="K156" s="436"/>
      <c r="L156" s="438"/>
      <c r="M156" s="436"/>
      <c r="N156" s="439"/>
    </row>
    <row r="157" spans="1:14" x14ac:dyDescent="0.25">
      <c r="A157" s="440"/>
      <c r="B157" s="409"/>
      <c r="C157" s="692" t="s">
        <v>782</v>
      </c>
      <c r="D157" s="692"/>
      <c r="E157" s="692"/>
      <c r="F157" s="692"/>
      <c r="G157" s="692"/>
      <c r="H157" s="692"/>
      <c r="I157" s="692"/>
      <c r="J157" s="692"/>
      <c r="K157" s="692"/>
      <c r="L157" s="692"/>
      <c r="M157" s="692"/>
      <c r="N157" s="695"/>
    </row>
    <row r="158" spans="1:14" x14ac:dyDescent="0.25">
      <c r="A158" s="443"/>
      <c r="B158" s="442"/>
      <c r="C158" s="696" t="s">
        <v>463</v>
      </c>
      <c r="D158" s="696"/>
      <c r="E158" s="696"/>
      <c r="F158" s="450"/>
      <c r="G158" s="450"/>
      <c r="H158" s="450"/>
      <c r="I158" s="450"/>
      <c r="J158" s="451">
        <v>25.68</v>
      </c>
      <c r="K158" s="450"/>
      <c r="L158" s="451"/>
      <c r="M158" s="450"/>
      <c r="N158" s="452"/>
    </row>
    <row r="159" spans="1:14" x14ac:dyDescent="0.25">
      <c r="A159" s="443"/>
      <c r="B159" s="442"/>
      <c r="C159" s="692" t="s">
        <v>464</v>
      </c>
      <c r="D159" s="692"/>
      <c r="E159" s="692"/>
      <c r="F159" s="445"/>
      <c r="G159" s="445"/>
      <c r="H159" s="445"/>
      <c r="I159" s="445"/>
      <c r="J159" s="446"/>
      <c r="K159" s="445"/>
      <c r="L159" s="446"/>
      <c r="M159" s="445"/>
      <c r="N159" s="448"/>
    </row>
    <row r="160" spans="1:14" x14ac:dyDescent="0.25">
      <c r="A160" s="443"/>
      <c r="B160" s="442"/>
      <c r="C160" s="692" t="s">
        <v>475</v>
      </c>
      <c r="D160" s="692"/>
      <c r="E160" s="692"/>
      <c r="F160" s="445" t="s">
        <v>596</v>
      </c>
      <c r="G160" s="453">
        <v>0</v>
      </c>
      <c r="H160" s="445"/>
      <c r="I160" s="453">
        <v>0</v>
      </c>
      <c r="J160" s="446"/>
      <c r="K160" s="445"/>
      <c r="L160" s="446"/>
      <c r="M160" s="445"/>
      <c r="N160" s="448"/>
    </row>
    <row r="161" spans="1:14" x14ac:dyDescent="0.25">
      <c r="A161" s="443"/>
      <c r="B161" s="442"/>
      <c r="C161" s="692" t="s">
        <v>476</v>
      </c>
      <c r="D161" s="692"/>
      <c r="E161" s="692"/>
      <c r="F161" s="445" t="s">
        <v>596</v>
      </c>
      <c r="G161" s="453">
        <v>0</v>
      </c>
      <c r="H161" s="445"/>
      <c r="I161" s="453">
        <v>0</v>
      </c>
      <c r="J161" s="446"/>
      <c r="K161" s="445"/>
      <c r="L161" s="446"/>
      <c r="M161" s="445"/>
      <c r="N161" s="448"/>
    </row>
    <row r="162" spans="1:14" x14ac:dyDescent="0.25">
      <c r="A162" s="454"/>
      <c r="B162" s="455"/>
      <c r="C162" s="694" t="s">
        <v>465</v>
      </c>
      <c r="D162" s="694"/>
      <c r="E162" s="694"/>
      <c r="F162" s="436"/>
      <c r="G162" s="436"/>
      <c r="H162" s="436"/>
      <c r="I162" s="436"/>
      <c r="J162" s="438"/>
      <c r="K162" s="436"/>
      <c r="L162" s="438">
        <v>0</v>
      </c>
      <c r="M162" s="450"/>
      <c r="N162" s="439">
        <v>0</v>
      </c>
    </row>
    <row r="163" spans="1:14" ht="22.5" x14ac:dyDescent="0.25">
      <c r="A163" s="434">
        <v>12</v>
      </c>
      <c r="B163" s="435" t="s">
        <v>623</v>
      </c>
      <c r="C163" s="694" t="s">
        <v>624</v>
      </c>
      <c r="D163" s="694"/>
      <c r="E163" s="694"/>
      <c r="F163" s="436" t="s">
        <v>614</v>
      </c>
      <c r="G163" s="436"/>
      <c r="H163" s="436"/>
      <c r="I163" s="458">
        <v>4.641</v>
      </c>
      <c r="J163" s="438">
        <v>37.08</v>
      </c>
      <c r="K163" s="461">
        <v>1.38</v>
      </c>
      <c r="L163" s="438">
        <v>237.48</v>
      </c>
      <c r="M163" s="461">
        <v>8.7799999999999994</v>
      </c>
      <c r="N163" s="439">
        <v>2085</v>
      </c>
    </row>
    <row r="164" spans="1:14" x14ac:dyDescent="0.25">
      <c r="A164" s="440"/>
      <c r="B164" s="409"/>
      <c r="C164" s="692" t="s">
        <v>783</v>
      </c>
      <c r="D164" s="692"/>
      <c r="E164" s="692"/>
      <c r="F164" s="692"/>
      <c r="G164" s="692"/>
      <c r="H164" s="692"/>
      <c r="I164" s="692"/>
      <c r="J164" s="692"/>
      <c r="K164" s="692"/>
      <c r="L164" s="692"/>
      <c r="M164" s="692"/>
      <c r="N164" s="695"/>
    </row>
    <row r="165" spans="1:14" ht="56.25" x14ac:dyDescent="0.25">
      <c r="A165" s="441"/>
      <c r="B165" s="442" t="s">
        <v>592</v>
      </c>
      <c r="C165" s="692" t="s">
        <v>459</v>
      </c>
      <c r="D165" s="692"/>
      <c r="E165" s="692"/>
      <c r="F165" s="692"/>
      <c r="G165" s="692"/>
      <c r="H165" s="692"/>
      <c r="I165" s="692"/>
      <c r="J165" s="692"/>
      <c r="K165" s="692"/>
      <c r="L165" s="692"/>
      <c r="M165" s="692"/>
      <c r="N165" s="695"/>
    </row>
    <row r="166" spans="1:14" ht="56.25" x14ac:dyDescent="0.25">
      <c r="A166" s="441"/>
      <c r="B166" s="442" t="s">
        <v>593</v>
      </c>
      <c r="C166" s="692" t="s">
        <v>460</v>
      </c>
      <c r="D166" s="692"/>
      <c r="E166" s="692"/>
      <c r="F166" s="692"/>
      <c r="G166" s="692"/>
      <c r="H166" s="692"/>
      <c r="I166" s="692"/>
      <c r="J166" s="692"/>
      <c r="K166" s="692"/>
      <c r="L166" s="692"/>
      <c r="M166" s="692"/>
      <c r="N166" s="695"/>
    </row>
    <row r="167" spans="1:14" ht="22.5" x14ac:dyDescent="0.25">
      <c r="A167" s="434">
        <v>13</v>
      </c>
      <c r="B167" s="435" t="s">
        <v>626</v>
      </c>
      <c r="C167" s="694" t="s">
        <v>627</v>
      </c>
      <c r="D167" s="694"/>
      <c r="E167" s="694"/>
      <c r="F167" s="436" t="s">
        <v>628</v>
      </c>
      <c r="G167" s="436"/>
      <c r="H167" s="436"/>
      <c r="I167" s="461">
        <v>0.06</v>
      </c>
      <c r="J167" s="438"/>
      <c r="K167" s="436"/>
      <c r="L167" s="438"/>
      <c r="M167" s="436"/>
      <c r="N167" s="439"/>
    </row>
    <row r="168" spans="1:14" x14ac:dyDescent="0.25">
      <c r="A168" s="440"/>
      <c r="B168" s="409"/>
      <c r="C168" s="692" t="s">
        <v>629</v>
      </c>
      <c r="D168" s="692"/>
      <c r="E168" s="692"/>
      <c r="F168" s="692"/>
      <c r="G168" s="692"/>
      <c r="H168" s="692"/>
      <c r="I168" s="692"/>
      <c r="J168" s="692"/>
      <c r="K168" s="692"/>
      <c r="L168" s="692"/>
      <c r="M168" s="692"/>
      <c r="N168" s="695"/>
    </row>
    <row r="169" spans="1:14" ht="56.25" x14ac:dyDescent="0.25">
      <c r="A169" s="441"/>
      <c r="B169" s="442" t="s">
        <v>592</v>
      </c>
      <c r="C169" s="692" t="s">
        <v>459</v>
      </c>
      <c r="D169" s="692"/>
      <c r="E169" s="692"/>
      <c r="F169" s="692"/>
      <c r="G169" s="692"/>
      <c r="H169" s="692"/>
      <c r="I169" s="692"/>
      <c r="J169" s="692"/>
      <c r="K169" s="692"/>
      <c r="L169" s="692"/>
      <c r="M169" s="692"/>
      <c r="N169" s="695"/>
    </row>
    <row r="170" spans="1:14" ht="56.25" x14ac:dyDescent="0.25">
      <c r="A170" s="441"/>
      <c r="B170" s="442" t="s">
        <v>593</v>
      </c>
      <c r="C170" s="692" t="s">
        <v>460</v>
      </c>
      <c r="D170" s="692"/>
      <c r="E170" s="692"/>
      <c r="F170" s="692"/>
      <c r="G170" s="692"/>
      <c r="H170" s="692"/>
      <c r="I170" s="692"/>
      <c r="J170" s="692"/>
      <c r="K170" s="692"/>
      <c r="L170" s="692"/>
      <c r="M170" s="692"/>
      <c r="N170" s="695"/>
    </row>
    <row r="171" spans="1:14" x14ac:dyDescent="0.25">
      <c r="A171" s="443"/>
      <c r="B171" s="444">
        <v>1</v>
      </c>
      <c r="C171" s="692" t="s">
        <v>461</v>
      </c>
      <c r="D171" s="692"/>
      <c r="E171" s="692"/>
      <c r="F171" s="445"/>
      <c r="G171" s="445"/>
      <c r="H171" s="445"/>
      <c r="I171" s="445"/>
      <c r="J171" s="446">
        <v>183.86</v>
      </c>
      <c r="K171" s="447">
        <v>1.38</v>
      </c>
      <c r="L171" s="446">
        <v>15.22</v>
      </c>
      <c r="M171" s="447">
        <v>20.34</v>
      </c>
      <c r="N171" s="448">
        <v>310</v>
      </c>
    </row>
    <row r="172" spans="1:14" x14ac:dyDescent="0.25">
      <c r="A172" s="443"/>
      <c r="B172" s="444">
        <v>4</v>
      </c>
      <c r="C172" s="692" t="s">
        <v>468</v>
      </c>
      <c r="D172" s="692"/>
      <c r="E172" s="692"/>
      <c r="F172" s="445"/>
      <c r="G172" s="445"/>
      <c r="H172" s="445"/>
      <c r="I172" s="445"/>
      <c r="J172" s="446">
        <v>3.68</v>
      </c>
      <c r="K172" s="445"/>
      <c r="L172" s="446">
        <v>0.22</v>
      </c>
      <c r="M172" s="447">
        <v>6.14</v>
      </c>
      <c r="N172" s="448">
        <v>1</v>
      </c>
    </row>
    <row r="173" spans="1:14" x14ac:dyDescent="0.25">
      <c r="A173" s="443"/>
      <c r="B173" s="442"/>
      <c r="C173" s="692" t="s">
        <v>462</v>
      </c>
      <c r="D173" s="692"/>
      <c r="E173" s="692"/>
      <c r="F173" s="445" t="s">
        <v>594</v>
      </c>
      <c r="G173" s="447">
        <v>15.12</v>
      </c>
      <c r="H173" s="447">
        <v>1.38</v>
      </c>
      <c r="I173" s="462">
        <v>1.2519359999999999</v>
      </c>
      <c r="J173" s="446"/>
      <c r="K173" s="445"/>
      <c r="L173" s="446"/>
      <c r="M173" s="445"/>
      <c r="N173" s="448"/>
    </row>
    <row r="174" spans="1:14" x14ac:dyDescent="0.25">
      <c r="A174" s="443"/>
      <c r="B174" s="442"/>
      <c r="C174" s="696" t="s">
        <v>463</v>
      </c>
      <c r="D174" s="696"/>
      <c r="E174" s="696"/>
      <c r="F174" s="450"/>
      <c r="G174" s="450"/>
      <c r="H174" s="450"/>
      <c r="I174" s="450"/>
      <c r="J174" s="451">
        <v>187.54</v>
      </c>
      <c r="K174" s="450"/>
      <c r="L174" s="451">
        <v>15.44</v>
      </c>
      <c r="M174" s="450"/>
      <c r="N174" s="452"/>
    </row>
    <row r="175" spans="1:14" x14ac:dyDescent="0.25">
      <c r="A175" s="443"/>
      <c r="B175" s="442"/>
      <c r="C175" s="692" t="s">
        <v>464</v>
      </c>
      <c r="D175" s="692"/>
      <c r="E175" s="692"/>
      <c r="F175" s="445"/>
      <c r="G175" s="445"/>
      <c r="H175" s="445"/>
      <c r="I175" s="445"/>
      <c r="J175" s="446"/>
      <c r="K175" s="445"/>
      <c r="L175" s="446">
        <v>15.22</v>
      </c>
      <c r="M175" s="445"/>
      <c r="N175" s="448">
        <v>310</v>
      </c>
    </row>
    <row r="176" spans="1:14" ht="78.75" x14ac:dyDescent="0.25">
      <c r="A176" s="443"/>
      <c r="B176" s="442" t="s">
        <v>630</v>
      </c>
      <c r="C176" s="692" t="s">
        <v>473</v>
      </c>
      <c r="D176" s="692"/>
      <c r="E176" s="692"/>
      <c r="F176" s="445" t="s">
        <v>596</v>
      </c>
      <c r="G176" s="453">
        <v>97</v>
      </c>
      <c r="H176" s="445"/>
      <c r="I176" s="453">
        <v>97</v>
      </c>
      <c r="J176" s="446"/>
      <c r="K176" s="445"/>
      <c r="L176" s="446">
        <v>14.76</v>
      </c>
      <c r="M176" s="445"/>
      <c r="N176" s="448">
        <v>301</v>
      </c>
    </row>
    <row r="177" spans="1:14" ht="78.75" x14ac:dyDescent="0.25">
      <c r="A177" s="443"/>
      <c r="B177" s="442" t="s">
        <v>631</v>
      </c>
      <c r="C177" s="692" t="s">
        <v>474</v>
      </c>
      <c r="D177" s="692"/>
      <c r="E177" s="692"/>
      <c r="F177" s="445" t="s">
        <v>596</v>
      </c>
      <c r="G177" s="453">
        <v>51</v>
      </c>
      <c r="H177" s="445"/>
      <c r="I177" s="453">
        <v>51</v>
      </c>
      <c r="J177" s="446"/>
      <c r="K177" s="445"/>
      <c r="L177" s="446">
        <v>7.76</v>
      </c>
      <c r="M177" s="445"/>
      <c r="N177" s="448">
        <v>158</v>
      </c>
    </row>
    <row r="178" spans="1:14" x14ac:dyDescent="0.25">
      <c r="A178" s="454"/>
      <c r="B178" s="455"/>
      <c r="C178" s="694" t="s">
        <v>465</v>
      </c>
      <c r="D178" s="694"/>
      <c r="E178" s="694"/>
      <c r="F178" s="436"/>
      <c r="G178" s="436"/>
      <c r="H178" s="436"/>
      <c r="I178" s="436"/>
      <c r="J178" s="438"/>
      <c r="K178" s="436"/>
      <c r="L178" s="438">
        <v>37.96</v>
      </c>
      <c r="M178" s="450"/>
      <c r="N178" s="439">
        <v>770</v>
      </c>
    </row>
    <row r="179" spans="1:14" ht="22.5" x14ac:dyDescent="0.25">
      <c r="A179" s="434">
        <v>14</v>
      </c>
      <c r="B179" s="435" t="s">
        <v>632</v>
      </c>
      <c r="C179" s="694" t="s">
        <v>477</v>
      </c>
      <c r="D179" s="694"/>
      <c r="E179" s="694"/>
      <c r="F179" s="436" t="s">
        <v>633</v>
      </c>
      <c r="G179" s="436"/>
      <c r="H179" s="436"/>
      <c r="I179" s="437">
        <v>2</v>
      </c>
      <c r="J179" s="438"/>
      <c r="K179" s="436"/>
      <c r="L179" s="438"/>
      <c r="M179" s="436"/>
      <c r="N179" s="439"/>
    </row>
    <row r="180" spans="1:14" ht="56.25" x14ac:dyDescent="0.25">
      <c r="A180" s="441"/>
      <c r="B180" s="442" t="s">
        <v>592</v>
      </c>
      <c r="C180" s="692" t="s">
        <v>459</v>
      </c>
      <c r="D180" s="692"/>
      <c r="E180" s="692"/>
      <c r="F180" s="692"/>
      <c r="G180" s="692"/>
      <c r="H180" s="692"/>
      <c r="I180" s="692"/>
      <c r="J180" s="692"/>
      <c r="K180" s="692"/>
      <c r="L180" s="692"/>
      <c r="M180" s="692"/>
      <c r="N180" s="695"/>
    </row>
    <row r="181" spans="1:14" ht="56.25" x14ac:dyDescent="0.25">
      <c r="A181" s="441"/>
      <c r="B181" s="442" t="s">
        <v>593</v>
      </c>
      <c r="C181" s="692" t="s">
        <v>460</v>
      </c>
      <c r="D181" s="692"/>
      <c r="E181" s="692"/>
      <c r="F181" s="692"/>
      <c r="G181" s="692"/>
      <c r="H181" s="692"/>
      <c r="I181" s="692"/>
      <c r="J181" s="692"/>
      <c r="K181" s="692"/>
      <c r="L181" s="692"/>
      <c r="M181" s="692"/>
      <c r="N181" s="695"/>
    </row>
    <row r="182" spans="1:14" x14ac:dyDescent="0.25">
      <c r="A182" s="443"/>
      <c r="B182" s="444">
        <v>1</v>
      </c>
      <c r="C182" s="692" t="s">
        <v>461</v>
      </c>
      <c r="D182" s="692"/>
      <c r="E182" s="692"/>
      <c r="F182" s="445"/>
      <c r="G182" s="445"/>
      <c r="H182" s="445"/>
      <c r="I182" s="445"/>
      <c r="J182" s="446">
        <v>102.9</v>
      </c>
      <c r="K182" s="447">
        <v>1.38</v>
      </c>
      <c r="L182" s="446">
        <v>284</v>
      </c>
      <c r="M182" s="447">
        <v>20.34</v>
      </c>
      <c r="N182" s="448">
        <v>5777</v>
      </c>
    </row>
    <row r="183" spans="1:14" x14ac:dyDescent="0.25">
      <c r="A183" s="443"/>
      <c r="B183" s="444">
        <v>2</v>
      </c>
      <c r="C183" s="692" t="s">
        <v>466</v>
      </c>
      <c r="D183" s="692"/>
      <c r="E183" s="692"/>
      <c r="F183" s="445"/>
      <c r="G183" s="445"/>
      <c r="H183" s="445"/>
      <c r="I183" s="445"/>
      <c r="J183" s="446">
        <v>111.87</v>
      </c>
      <c r="K183" s="447">
        <v>1.38</v>
      </c>
      <c r="L183" s="446">
        <v>308.76</v>
      </c>
      <c r="M183" s="447">
        <v>8.7799999999999994</v>
      </c>
      <c r="N183" s="448">
        <v>2711</v>
      </c>
    </row>
    <row r="184" spans="1:14" x14ac:dyDescent="0.25">
      <c r="A184" s="443"/>
      <c r="B184" s="444">
        <v>3</v>
      </c>
      <c r="C184" s="692" t="s">
        <v>467</v>
      </c>
      <c r="D184" s="692"/>
      <c r="E184" s="692"/>
      <c r="F184" s="445"/>
      <c r="G184" s="445"/>
      <c r="H184" s="445"/>
      <c r="I184" s="445"/>
      <c r="J184" s="446">
        <v>10.78</v>
      </c>
      <c r="K184" s="447">
        <v>1.38</v>
      </c>
      <c r="L184" s="446">
        <v>29.75</v>
      </c>
      <c r="M184" s="447">
        <v>20.34</v>
      </c>
      <c r="N184" s="448">
        <v>605</v>
      </c>
    </row>
    <row r="185" spans="1:14" x14ac:dyDescent="0.25">
      <c r="A185" s="443"/>
      <c r="B185" s="444">
        <v>4</v>
      </c>
      <c r="C185" s="692" t="s">
        <v>468</v>
      </c>
      <c r="D185" s="692"/>
      <c r="E185" s="692"/>
      <c r="F185" s="445"/>
      <c r="G185" s="445"/>
      <c r="H185" s="445"/>
      <c r="I185" s="445"/>
      <c r="J185" s="446">
        <v>2.75</v>
      </c>
      <c r="K185" s="445"/>
      <c r="L185" s="446">
        <v>5.5</v>
      </c>
      <c r="M185" s="447">
        <v>6.14</v>
      </c>
      <c r="N185" s="448">
        <v>34</v>
      </c>
    </row>
    <row r="186" spans="1:14" x14ac:dyDescent="0.25">
      <c r="A186" s="443"/>
      <c r="B186" s="442"/>
      <c r="C186" s="692" t="s">
        <v>462</v>
      </c>
      <c r="D186" s="692"/>
      <c r="E186" s="692"/>
      <c r="F186" s="445" t="s">
        <v>594</v>
      </c>
      <c r="G186" s="447">
        <v>8.09</v>
      </c>
      <c r="H186" s="447">
        <v>1.38</v>
      </c>
      <c r="I186" s="449">
        <v>22.328399999999998</v>
      </c>
      <c r="J186" s="446"/>
      <c r="K186" s="445"/>
      <c r="L186" s="446"/>
      <c r="M186" s="445"/>
      <c r="N186" s="448"/>
    </row>
    <row r="187" spans="1:14" x14ac:dyDescent="0.25">
      <c r="A187" s="443"/>
      <c r="B187" s="442"/>
      <c r="C187" s="692" t="s">
        <v>469</v>
      </c>
      <c r="D187" s="692"/>
      <c r="E187" s="692"/>
      <c r="F187" s="445" t="s">
        <v>594</v>
      </c>
      <c r="G187" s="447">
        <v>0.66</v>
      </c>
      <c r="H187" s="447">
        <v>1.38</v>
      </c>
      <c r="I187" s="449">
        <v>1.8216000000000001</v>
      </c>
      <c r="J187" s="446"/>
      <c r="K187" s="445"/>
      <c r="L187" s="446"/>
      <c r="M187" s="445"/>
      <c r="N187" s="448"/>
    </row>
    <row r="188" spans="1:14" x14ac:dyDescent="0.25">
      <c r="A188" s="443"/>
      <c r="B188" s="442"/>
      <c r="C188" s="696" t="s">
        <v>463</v>
      </c>
      <c r="D188" s="696"/>
      <c r="E188" s="696"/>
      <c r="F188" s="450"/>
      <c r="G188" s="450"/>
      <c r="H188" s="450"/>
      <c r="I188" s="450"/>
      <c r="J188" s="451">
        <v>217.52</v>
      </c>
      <c r="K188" s="450"/>
      <c r="L188" s="451">
        <v>598.26</v>
      </c>
      <c r="M188" s="450"/>
      <c r="N188" s="452"/>
    </row>
    <row r="189" spans="1:14" x14ac:dyDescent="0.25">
      <c r="A189" s="443"/>
      <c r="B189" s="442"/>
      <c r="C189" s="692" t="s">
        <v>464</v>
      </c>
      <c r="D189" s="692"/>
      <c r="E189" s="692"/>
      <c r="F189" s="445"/>
      <c r="G189" s="445"/>
      <c r="H189" s="445"/>
      <c r="I189" s="445"/>
      <c r="J189" s="446"/>
      <c r="K189" s="445"/>
      <c r="L189" s="446">
        <v>313.75</v>
      </c>
      <c r="M189" s="445"/>
      <c r="N189" s="448">
        <v>6382</v>
      </c>
    </row>
    <row r="190" spans="1:14" ht="67.5" x14ac:dyDescent="0.25">
      <c r="A190" s="443"/>
      <c r="B190" s="442" t="s">
        <v>595</v>
      </c>
      <c r="C190" s="692" t="s">
        <v>471</v>
      </c>
      <c r="D190" s="692"/>
      <c r="E190" s="692"/>
      <c r="F190" s="445" t="s">
        <v>596</v>
      </c>
      <c r="G190" s="453">
        <v>103</v>
      </c>
      <c r="H190" s="445"/>
      <c r="I190" s="453">
        <v>103</v>
      </c>
      <c r="J190" s="446"/>
      <c r="K190" s="445"/>
      <c r="L190" s="446">
        <v>323.16000000000003</v>
      </c>
      <c r="M190" s="445"/>
      <c r="N190" s="448">
        <v>6573</v>
      </c>
    </row>
    <row r="191" spans="1:14" ht="67.5" x14ac:dyDescent="0.25">
      <c r="A191" s="443"/>
      <c r="B191" s="442" t="s">
        <v>597</v>
      </c>
      <c r="C191" s="692" t="s">
        <v>472</v>
      </c>
      <c r="D191" s="692"/>
      <c r="E191" s="692"/>
      <c r="F191" s="445" t="s">
        <v>596</v>
      </c>
      <c r="G191" s="453">
        <v>60</v>
      </c>
      <c r="H191" s="445"/>
      <c r="I191" s="453">
        <v>60</v>
      </c>
      <c r="J191" s="446"/>
      <c r="K191" s="445"/>
      <c r="L191" s="446">
        <v>188.25</v>
      </c>
      <c r="M191" s="445"/>
      <c r="N191" s="448">
        <v>3829</v>
      </c>
    </row>
    <row r="192" spans="1:14" x14ac:dyDescent="0.25">
      <c r="A192" s="454"/>
      <c r="B192" s="455"/>
      <c r="C192" s="694" t="s">
        <v>465</v>
      </c>
      <c r="D192" s="694"/>
      <c r="E192" s="694"/>
      <c r="F192" s="436"/>
      <c r="G192" s="436"/>
      <c r="H192" s="436"/>
      <c r="I192" s="436"/>
      <c r="J192" s="438"/>
      <c r="K192" s="436"/>
      <c r="L192" s="438">
        <v>1109.67</v>
      </c>
      <c r="M192" s="450"/>
      <c r="N192" s="439">
        <v>18924</v>
      </c>
    </row>
    <row r="193" spans="1:14" ht="33.75" x14ac:dyDescent="0.25">
      <c r="A193" s="434">
        <v>15</v>
      </c>
      <c r="B193" s="435" t="s">
        <v>634</v>
      </c>
      <c r="C193" s="694" t="s">
        <v>477</v>
      </c>
      <c r="D193" s="694"/>
      <c r="E193" s="694"/>
      <c r="F193" s="436" t="s">
        <v>633</v>
      </c>
      <c r="G193" s="436"/>
      <c r="H193" s="436"/>
      <c r="I193" s="437">
        <v>1</v>
      </c>
      <c r="J193" s="438"/>
      <c r="K193" s="436"/>
      <c r="L193" s="438"/>
      <c r="M193" s="436"/>
      <c r="N193" s="439"/>
    </row>
    <row r="194" spans="1:14" ht="45" x14ac:dyDescent="0.25">
      <c r="A194" s="441"/>
      <c r="B194" s="442" t="s">
        <v>635</v>
      </c>
      <c r="C194" s="692" t="s">
        <v>636</v>
      </c>
      <c r="D194" s="692"/>
      <c r="E194" s="692"/>
      <c r="F194" s="692"/>
      <c r="G194" s="692"/>
      <c r="H194" s="692"/>
      <c r="I194" s="692"/>
      <c r="J194" s="692"/>
      <c r="K194" s="692"/>
      <c r="L194" s="692"/>
      <c r="M194" s="692"/>
      <c r="N194" s="695"/>
    </row>
    <row r="195" spans="1:14" ht="56.25" x14ac:dyDescent="0.25">
      <c r="A195" s="441"/>
      <c r="B195" s="442" t="s">
        <v>592</v>
      </c>
      <c r="C195" s="692" t="s">
        <v>459</v>
      </c>
      <c r="D195" s="692"/>
      <c r="E195" s="692"/>
      <c r="F195" s="692"/>
      <c r="G195" s="692"/>
      <c r="H195" s="692"/>
      <c r="I195" s="692"/>
      <c r="J195" s="692"/>
      <c r="K195" s="692"/>
      <c r="L195" s="692"/>
      <c r="M195" s="692"/>
      <c r="N195" s="695"/>
    </row>
    <row r="196" spans="1:14" ht="56.25" x14ac:dyDescent="0.25">
      <c r="A196" s="441"/>
      <c r="B196" s="442" t="s">
        <v>593</v>
      </c>
      <c r="C196" s="692" t="s">
        <v>460</v>
      </c>
      <c r="D196" s="692"/>
      <c r="E196" s="692"/>
      <c r="F196" s="692"/>
      <c r="G196" s="692"/>
      <c r="H196" s="692"/>
      <c r="I196" s="692"/>
      <c r="J196" s="692"/>
      <c r="K196" s="692"/>
      <c r="L196" s="692"/>
      <c r="M196" s="692"/>
      <c r="N196" s="695"/>
    </row>
    <row r="197" spans="1:14" x14ac:dyDescent="0.25">
      <c r="A197" s="443"/>
      <c r="B197" s="444">
        <v>1</v>
      </c>
      <c r="C197" s="692" t="s">
        <v>461</v>
      </c>
      <c r="D197" s="692"/>
      <c r="E197" s="692"/>
      <c r="F197" s="445"/>
      <c r="G197" s="445"/>
      <c r="H197" s="445"/>
      <c r="I197" s="445"/>
      <c r="J197" s="446">
        <v>102.9</v>
      </c>
      <c r="K197" s="457">
        <v>0.41399999999999998</v>
      </c>
      <c r="L197" s="446">
        <v>42.6</v>
      </c>
      <c r="M197" s="447">
        <v>20.34</v>
      </c>
      <c r="N197" s="448">
        <v>866</v>
      </c>
    </row>
    <row r="198" spans="1:14" x14ac:dyDescent="0.25">
      <c r="A198" s="443"/>
      <c r="B198" s="444">
        <v>2</v>
      </c>
      <c r="C198" s="692" t="s">
        <v>466</v>
      </c>
      <c r="D198" s="692"/>
      <c r="E198" s="692"/>
      <c r="F198" s="445"/>
      <c r="G198" s="445"/>
      <c r="H198" s="445"/>
      <c r="I198" s="445"/>
      <c r="J198" s="446">
        <v>111.87</v>
      </c>
      <c r="K198" s="457">
        <v>0.41399999999999998</v>
      </c>
      <c r="L198" s="446">
        <v>46.31</v>
      </c>
      <c r="M198" s="447">
        <v>8.7799999999999994</v>
      </c>
      <c r="N198" s="448">
        <v>407</v>
      </c>
    </row>
    <row r="199" spans="1:14" x14ac:dyDescent="0.25">
      <c r="A199" s="443"/>
      <c r="B199" s="444">
        <v>3</v>
      </c>
      <c r="C199" s="692" t="s">
        <v>467</v>
      </c>
      <c r="D199" s="692"/>
      <c r="E199" s="692"/>
      <c r="F199" s="445"/>
      <c r="G199" s="445"/>
      <c r="H199" s="445"/>
      <c r="I199" s="445"/>
      <c r="J199" s="446">
        <v>10.78</v>
      </c>
      <c r="K199" s="457">
        <v>0.41399999999999998</v>
      </c>
      <c r="L199" s="446">
        <v>4.46</v>
      </c>
      <c r="M199" s="447">
        <v>20.34</v>
      </c>
      <c r="N199" s="448">
        <v>91</v>
      </c>
    </row>
    <row r="200" spans="1:14" x14ac:dyDescent="0.25">
      <c r="A200" s="443"/>
      <c r="B200" s="444">
        <v>4</v>
      </c>
      <c r="C200" s="692" t="s">
        <v>468</v>
      </c>
      <c r="D200" s="692"/>
      <c r="E200" s="692"/>
      <c r="F200" s="445"/>
      <c r="G200" s="445"/>
      <c r="H200" s="445"/>
      <c r="I200" s="445"/>
      <c r="J200" s="446">
        <v>2.75</v>
      </c>
      <c r="K200" s="453">
        <v>0</v>
      </c>
      <c r="L200" s="446">
        <v>0</v>
      </c>
      <c r="M200" s="447">
        <v>6.14</v>
      </c>
      <c r="N200" s="448"/>
    </row>
    <row r="201" spans="1:14" x14ac:dyDescent="0.25">
      <c r="A201" s="443"/>
      <c r="B201" s="442"/>
      <c r="C201" s="692" t="s">
        <v>462</v>
      </c>
      <c r="D201" s="692"/>
      <c r="E201" s="692"/>
      <c r="F201" s="445" t="s">
        <v>594</v>
      </c>
      <c r="G201" s="447">
        <v>8.09</v>
      </c>
      <c r="H201" s="457">
        <v>0.41399999999999998</v>
      </c>
      <c r="I201" s="463">
        <v>3.3492600000000001</v>
      </c>
      <c r="J201" s="446"/>
      <c r="K201" s="445"/>
      <c r="L201" s="446"/>
      <c r="M201" s="445"/>
      <c r="N201" s="448"/>
    </row>
    <row r="202" spans="1:14" x14ac:dyDescent="0.25">
      <c r="A202" s="443"/>
      <c r="B202" s="442"/>
      <c r="C202" s="692" t="s">
        <v>469</v>
      </c>
      <c r="D202" s="692"/>
      <c r="E202" s="692"/>
      <c r="F202" s="445" t="s">
        <v>594</v>
      </c>
      <c r="G202" s="447">
        <v>0.66</v>
      </c>
      <c r="H202" s="457">
        <v>0.41399999999999998</v>
      </c>
      <c r="I202" s="463">
        <v>0.27323999999999998</v>
      </c>
      <c r="J202" s="446"/>
      <c r="K202" s="445"/>
      <c r="L202" s="446"/>
      <c r="M202" s="445"/>
      <c r="N202" s="448"/>
    </row>
    <row r="203" spans="1:14" x14ac:dyDescent="0.25">
      <c r="A203" s="443"/>
      <c r="B203" s="442"/>
      <c r="C203" s="696" t="s">
        <v>463</v>
      </c>
      <c r="D203" s="696"/>
      <c r="E203" s="696"/>
      <c r="F203" s="450"/>
      <c r="G203" s="450"/>
      <c r="H203" s="450"/>
      <c r="I203" s="450"/>
      <c r="J203" s="451">
        <v>217.52</v>
      </c>
      <c r="K203" s="450"/>
      <c r="L203" s="451">
        <v>88.91</v>
      </c>
      <c r="M203" s="450"/>
      <c r="N203" s="452"/>
    </row>
    <row r="204" spans="1:14" x14ac:dyDescent="0.25">
      <c r="A204" s="443"/>
      <c r="B204" s="442"/>
      <c r="C204" s="692" t="s">
        <v>464</v>
      </c>
      <c r="D204" s="692"/>
      <c r="E204" s="692"/>
      <c r="F204" s="445"/>
      <c r="G204" s="445"/>
      <c r="H204" s="445"/>
      <c r="I204" s="445"/>
      <c r="J204" s="446"/>
      <c r="K204" s="445"/>
      <c r="L204" s="446">
        <v>47.06</v>
      </c>
      <c r="M204" s="445"/>
      <c r="N204" s="448">
        <v>957</v>
      </c>
    </row>
    <row r="205" spans="1:14" ht="67.5" x14ac:dyDescent="0.25">
      <c r="A205" s="443"/>
      <c r="B205" s="442" t="s">
        <v>595</v>
      </c>
      <c r="C205" s="692" t="s">
        <v>471</v>
      </c>
      <c r="D205" s="692"/>
      <c r="E205" s="692"/>
      <c r="F205" s="445" t="s">
        <v>596</v>
      </c>
      <c r="G205" s="453">
        <v>103</v>
      </c>
      <c r="H205" s="445"/>
      <c r="I205" s="453">
        <v>103</v>
      </c>
      <c r="J205" s="446"/>
      <c r="K205" s="445"/>
      <c r="L205" s="446">
        <v>48.47</v>
      </c>
      <c r="M205" s="445"/>
      <c r="N205" s="448">
        <v>986</v>
      </c>
    </row>
    <row r="206" spans="1:14" ht="67.5" x14ac:dyDescent="0.25">
      <c r="A206" s="443"/>
      <c r="B206" s="442" t="s">
        <v>597</v>
      </c>
      <c r="C206" s="692" t="s">
        <v>472</v>
      </c>
      <c r="D206" s="692"/>
      <c r="E206" s="692"/>
      <c r="F206" s="445" t="s">
        <v>596</v>
      </c>
      <c r="G206" s="453">
        <v>60</v>
      </c>
      <c r="H206" s="445"/>
      <c r="I206" s="453">
        <v>60</v>
      </c>
      <c r="J206" s="446"/>
      <c r="K206" s="445"/>
      <c r="L206" s="446">
        <v>28.24</v>
      </c>
      <c r="M206" s="445"/>
      <c r="N206" s="448">
        <v>574</v>
      </c>
    </row>
    <row r="207" spans="1:14" x14ac:dyDescent="0.25">
      <c r="A207" s="454"/>
      <c r="B207" s="455"/>
      <c r="C207" s="694" t="s">
        <v>465</v>
      </c>
      <c r="D207" s="694"/>
      <c r="E207" s="694"/>
      <c r="F207" s="436"/>
      <c r="G207" s="436"/>
      <c r="H207" s="436"/>
      <c r="I207" s="436"/>
      <c r="J207" s="438"/>
      <c r="K207" s="436"/>
      <c r="L207" s="438">
        <v>165.62</v>
      </c>
      <c r="M207" s="450"/>
      <c r="N207" s="439">
        <v>2833</v>
      </c>
    </row>
    <row r="208" spans="1:14" x14ac:dyDescent="0.25">
      <c r="A208" s="700" t="s">
        <v>483</v>
      </c>
      <c r="B208" s="701"/>
      <c r="C208" s="701"/>
      <c r="D208" s="701"/>
      <c r="E208" s="701"/>
      <c r="F208" s="701"/>
      <c r="G208" s="701"/>
      <c r="H208" s="701"/>
      <c r="I208" s="701"/>
      <c r="J208" s="701"/>
      <c r="K208" s="701"/>
      <c r="L208" s="701"/>
      <c r="M208" s="701"/>
      <c r="N208" s="702"/>
    </row>
    <row r="209" spans="1:14" ht="22.5" x14ac:dyDescent="0.25">
      <c r="A209" s="434">
        <v>16</v>
      </c>
      <c r="B209" s="435" t="s">
        <v>637</v>
      </c>
      <c r="C209" s="694" t="s">
        <v>478</v>
      </c>
      <c r="D209" s="694"/>
      <c r="E209" s="694"/>
      <c r="F209" s="436" t="s">
        <v>638</v>
      </c>
      <c r="G209" s="436"/>
      <c r="H209" s="436"/>
      <c r="I209" s="458">
        <v>6.3E-2</v>
      </c>
      <c r="J209" s="438"/>
      <c r="K209" s="436"/>
      <c r="L209" s="438"/>
      <c r="M209" s="436"/>
      <c r="N209" s="439"/>
    </row>
    <row r="210" spans="1:14" x14ac:dyDescent="0.25">
      <c r="A210" s="440"/>
      <c r="B210" s="409"/>
      <c r="C210" s="692" t="s">
        <v>639</v>
      </c>
      <c r="D210" s="692"/>
      <c r="E210" s="692"/>
      <c r="F210" s="692"/>
      <c r="G210" s="692"/>
      <c r="H210" s="692"/>
      <c r="I210" s="692"/>
      <c r="J210" s="692"/>
      <c r="K210" s="692"/>
      <c r="L210" s="692"/>
      <c r="M210" s="692"/>
      <c r="N210" s="695"/>
    </row>
    <row r="211" spans="1:14" ht="56.25" x14ac:dyDescent="0.25">
      <c r="A211" s="441"/>
      <c r="B211" s="442" t="s">
        <v>592</v>
      </c>
      <c r="C211" s="692" t="s">
        <v>459</v>
      </c>
      <c r="D211" s="692"/>
      <c r="E211" s="692"/>
      <c r="F211" s="692"/>
      <c r="G211" s="692"/>
      <c r="H211" s="692"/>
      <c r="I211" s="692"/>
      <c r="J211" s="692"/>
      <c r="K211" s="692"/>
      <c r="L211" s="692"/>
      <c r="M211" s="692"/>
      <c r="N211" s="695"/>
    </row>
    <row r="212" spans="1:14" ht="56.25" x14ac:dyDescent="0.25">
      <c r="A212" s="441"/>
      <c r="B212" s="442" t="s">
        <v>593</v>
      </c>
      <c r="C212" s="692" t="s">
        <v>460</v>
      </c>
      <c r="D212" s="692"/>
      <c r="E212" s="692"/>
      <c r="F212" s="692"/>
      <c r="G212" s="692"/>
      <c r="H212" s="692"/>
      <c r="I212" s="692"/>
      <c r="J212" s="692"/>
      <c r="K212" s="692"/>
      <c r="L212" s="692"/>
      <c r="M212" s="692"/>
      <c r="N212" s="695"/>
    </row>
    <row r="213" spans="1:14" x14ac:dyDescent="0.25">
      <c r="A213" s="443"/>
      <c r="B213" s="444">
        <v>1</v>
      </c>
      <c r="C213" s="692" t="s">
        <v>461</v>
      </c>
      <c r="D213" s="692"/>
      <c r="E213" s="692"/>
      <c r="F213" s="445"/>
      <c r="G213" s="445"/>
      <c r="H213" s="445"/>
      <c r="I213" s="445"/>
      <c r="J213" s="446">
        <v>1518.44</v>
      </c>
      <c r="K213" s="447">
        <v>1.38</v>
      </c>
      <c r="L213" s="446">
        <v>132.01</v>
      </c>
      <c r="M213" s="447">
        <v>20.34</v>
      </c>
      <c r="N213" s="448">
        <v>2685</v>
      </c>
    </row>
    <row r="214" spans="1:14" x14ac:dyDescent="0.25">
      <c r="A214" s="443"/>
      <c r="B214" s="442"/>
      <c r="C214" s="692" t="s">
        <v>462</v>
      </c>
      <c r="D214" s="692"/>
      <c r="E214" s="692"/>
      <c r="F214" s="445" t="s">
        <v>594</v>
      </c>
      <c r="G214" s="453">
        <v>154</v>
      </c>
      <c r="H214" s="447">
        <v>1.38</v>
      </c>
      <c r="I214" s="463">
        <v>13.38876</v>
      </c>
      <c r="J214" s="446"/>
      <c r="K214" s="445"/>
      <c r="L214" s="446"/>
      <c r="M214" s="445"/>
      <c r="N214" s="448"/>
    </row>
    <row r="215" spans="1:14" x14ac:dyDescent="0.25">
      <c r="A215" s="443"/>
      <c r="B215" s="442"/>
      <c r="C215" s="696" t="s">
        <v>463</v>
      </c>
      <c r="D215" s="696"/>
      <c r="E215" s="696"/>
      <c r="F215" s="450"/>
      <c r="G215" s="450"/>
      <c r="H215" s="450"/>
      <c r="I215" s="450"/>
      <c r="J215" s="451">
        <v>1518.44</v>
      </c>
      <c r="K215" s="450"/>
      <c r="L215" s="451">
        <v>132.01</v>
      </c>
      <c r="M215" s="450"/>
      <c r="N215" s="452"/>
    </row>
    <row r="216" spans="1:14" x14ac:dyDescent="0.25">
      <c r="A216" s="443"/>
      <c r="B216" s="442"/>
      <c r="C216" s="692" t="s">
        <v>464</v>
      </c>
      <c r="D216" s="692"/>
      <c r="E216" s="692"/>
      <c r="F216" s="445"/>
      <c r="G216" s="445"/>
      <c r="H216" s="445"/>
      <c r="I216" s="445"/>
      <c r="J216" s="446"/>
      <c r="K216" s="445"/>
      <c r="L216" s="446">
        <v>132.01</v>
      </c>
      <c r="M216" s="445"/>
      <c r="N216" s="448">
        <v>2685</v>
      </c>
    </row>
    <row r="217" spans="1:14" ht="67.5" x14ac:dyDescent="0.25">
      <c r="A217" s="443"/>
      <c r="B217" s="442" t="s">
        <v>640</v>
      </c>
      <c r="C217" s="692" t="s">
        <v>479</v>
      </c>
      <c r="D217" s="692"/>
      <c r="E217" s="692"/>
      <c r="F217" s="445" t="s">
        <v>596</v>
      </c>
      <c r="G217" s="453">
        <v>89</v>
      </c>
      <c r="H217" s="445"/>
      <c r="I217" s="453">
        <v>89</v>
      </c>
      <c r="J217" s="446"/>
      <c r="K217" s="445"/>
      <c r="L217" s="446">
        <v>117.49</v>
      </c>
      <c r="M217" s="445"/>
      <c r="N217" s="448">
        <v>2390</v>
      </c>
    </row>
    <row r="218" spans="1:14" ht="67.5" x14ac:dyDescent="0.25">
      <c r="A218" s="443"/>
      <c r="B218" s="442" t="s">
        <v>641</v>
      </c>
      <c r="C218" s="692" t="s">
        <v>480</v>
      </c>
      <c r="D218" s="692"/>
      <c r="E218" s="692"/>
      <c r="F218" s="445" t="s">
        <v>596</v>
      </c>
      <c r="G218" s="453">
        <v>40</v>
      </c>
      <c r="H218" s="445"/>
      <c r="I218" s="453">
        <v>40</v>
      </c>
      <c r="J218" s="446"/>
      <c r="K218" s="445"/>
      <c r="L218" s="446">
        <v>52.8</v>
      </c>
      <c r="M218" s="445"/>
      <c r="N218" s="448">
        <v>1074</v>
      </c>
    </row>
    <row r="219" spans="1:14" x14ac:dyDescent="0.25">
      <c r="A219" s="454"/>
      <c r="B219" s="455"/>
      <c r="C219" s="694" t="s">
        <v>465</v>
      </c>
      <c r="D219" s="694"/>
      <c r="E219" s="694"/>
      <c r="F219" s="436"/>
      <c r="G219" s="436"/>
      <c r="H219" s="436"/>
      <c r="I219" s="436"/>
      <c r="J219" s="438"/>
      <c r="K219" s="436"/>
      <c r="L219" s="438">
        <v>302.3</v>
      </c>
      <c r="M219" s="450"/>
      <c r="N219" s="439">
        <v>6149</v>
      </c>
    </row>
    <row r="220" spans="1:14" ht="33.75" x14ac:dyDescent="0.25">
      <c r="A220" s="434">
        <v>17</v>
      </c>
      <c r="B220" s="435" t="s">
        <v>610</v>
      </c>
      <c r="C220" s="694" t="s">
        <v>484</v>
      </c>
      <c r="D220" s="694"/>
      <c r="E220" s="694"/>
      <c r="F220" s="436" t="s">
        <v>611</v>
      </c>
      <c r="G220" s="436"/>
      <c r="H220" s="436"/>
      <c r="I220" s="437">
        <v>3</v>
      </c>
      <c r="J220" s="438"/>
      <c r="K220" s="436"/>
      <c r="L220" s="438"/>
      <c r="M220" s="436"/>
      <c r="N220" s="439"/>
    </row>
    <row r="221" spans="1:14" ht="56.25" x14ac:dyDescent="0.25">
      <c r="A221" s="441"/>
      <c r="B221" s="442" t="s">
        <v>592</v>
      </c>
      <c r="C221" s="692" t="s">
        <v>459</v>
      </c>
      <c r="D221" s="692"/>
      <c r="E221" s="692"/>
      <c r="F221" s="692"/>
      <c r="G221" s="692"/>
      <c r="H221" s="692"/>
      <c r="I221" s="692"/>
      <c r="J221" s="692"/>
      <c r="K221" s="692"/>
      <c r="L221" s="692"/>
      <c r="M221" s="692"/>
      <c r="N221" s="695"/>
    </row>
    <row r="222" spans="1:14" ht="56.25" x14ac:dyDescent="0.25">
      <c r="A222" s="441"/>
      <c r="B222" s="442" t="s">
        <v>593</v>
      </c>
      <c r="C222" s="692" t="s">
        <v>460</v>
      </c>
      <c r="D222" s="692"/>
      <c r="E222" s="692"/>
      <c r="F222" s="692"/>
      <c r="G222" s="692"/>
      <c r="H222" s="692"/>
      <c r="I222" s="692"/>
      <c r="J222" s="692"/>
      <c r="K222" s="692"/>
      <c r="L222" s="692"/>
      <c r="M222" s="692"/>
      <c r="N222" s="695"/>
    </row>
    <row r="223" spans="1:14" x14ac:dyDescent="0.25">
      <c r="A223" s="443"/>
      <c r="B223" s="444">
        <v>1</v>
      </c>
      <c r="C223" s="692" t="s">
        <v>461</v>
      </c>
      <c r="D223" s="692"/>
      <c r="E223" s="692"/>
      <c r="F223" s="445"/>
      <c r="G223" s="445"/>
      <c r="H223" s="445"/>
      <c r="I223" s="445"/>
      <c r="J223" s="446">
        <v>7.27</v>
      </c>
      <c r="K223" s="447">
        <v>1.38</v>
      </c>
      <c r="L223" s="446">
        <v>30.1</v>
      </c>
      <c r="M223" s="447">
        <v>20.34</v>
      </c>
      <c r="N223" s="448">
        <v>612</v>
      </c>
    </row>
    <row r="224" spans="1:14" x14ac:dyDescent="0.25">
      <c r="A224" s="443"/>
      <c r="B224" s="444">
        <v>2</v>
      </c>
      <c r="C224" s="692" t="s">
        <v>466</v>
      </c>
      <c r="D224" s="692"/>
      <c r="E224" s="692"/>
      <c r="F224" s="445"/>
      <c r="G224" s="445"/>
      <c r="H224" s="445"/>
      <c r="I224" s="445"/>
      <c r="J224" s="446">
        <v>2.62</v>
      </c>
      <c r="K224" s="447">
        <v>1.38</v>
      </c>
      <c r="L224" s="446">
        <v>10.85</v>
      </c>
      <c r="M224" s="447">
        <v>8.7799999999999994</v>
      </c>
      <c r="N224" s="448">
        <v>95</v>
      </c>
    </row>
    <row r="225" spans="1:14" x14ac:dyDescent="0.25">
      <c r="A225" s="443"/>
      <c r="B225" s="444">
        <v>4</v>
      </c>
      <c r="C225" s="692" t="s">
        <v>468</v>
      </c>
      <c r="D225" s="692"/>
      <c r="E225" s="692"/>
      <c r="F225" s="445"/>
      <c r="G225" s="445"/>
      <c r="H225" s="445"/>
      <c r="I225" s="445"/>
      <c r="J225" s="446">
        <v>36.69</v>
      </c>
      <c r="K225" s="445"/>
      <c r="L225" s="446">
        <v>1.08</v>
      </c>
      <c r="M225" s="447">
        <v>6.14</v>
      </c>
      <c r="N225" s="448">
        <v>7</v>
      </c>
    </row>
    <row r="226" spans="1:14" x14ac:dyDescent="0.25">
      <c r="A226" s="443"/>
      <c r="B226" s="442"/>
      <c r="C226" s="692" t="s">
        <v>462</v>
      </c>
      <c r="D226" s="692"/>
      <c r="E226" s="692"/>
      <c r="F226" s="445" t="s">
        <v>594</v>
      </c>
      <c r="G226" s="447">
        <v>0.68</v>
      </c>
      <c r="H226" s="447">
        <v>1.38</v>
      </c>
      <c r="I226" s="449">
        <v>2.8151999999999999</v>
      </c>
      <c r="J226" s="446"/>
      <c r="K226" s="445"/>
      <c r="L226" s="446"/>
      <c r="M226" s="445"/>
      <c r="N226" s="448"/>
    </row>
    <row r="227" spans="1:14" x14ac:dyDescent="0.25">
      <c r="A227" s="443"/>
      <c r="B227" s="442"/>
      <c r="C227" s="696" t="s">
        <v>463</v>
      </c>
      <c r="D227" s="696"/>
      <c r="E227" s="696"/>
      <c r="F227" s="450"/>
      <c r="G227" s="450"/>
      <c r="H227" s="450"/>
      <c r="I227" s="450"/>
      <c r="J227" s="451">
        <v>10.25</v>
      </c>
      <c r="K227" s="450"/>
      <c r="L227" s="451">
        <v>42.03</v>
      </c>
      <c r="M227" s="450"/>
      <c r="N227" s="452"/>
    </row>
    <row r="228" spans="1:14" x14ac:dyDescent="0.25">
      <c r="A228" s="443"/>
      <c r="B228" s="442"/>
      <c r="C228" s="692" t="s">
        <v>464</v>
      </c>
      <c r="D228" s="692"/>
      <c r="E228" s="692"/>
      <c r="F228" s="445"/>
      <c r="G228" s="445"/>
      <c r="H228" s="445"/>
      <c r="I228" s="445"/>
      <c r="J228" s="446"/>
      <c r="K228" s="445"/>
      <c r="L228" s="446">
        <v>30.1</v>
      </c>
      <c r="M228" s="445"/>
      <c r="N228" s="448">
        <v>612</v>
      </c>
    </row>
    <row r="229" spans="1:14" ht="67.5" x14ac:dyDescent="0.25">
      <c r="A229" s="443"/>
      <c r="B229" s="442" t="s">
        <v>595</v>
      </c>
      <c r="C229" s="692" t="s">
        <v>471</v>
      </c>
      <c r="D229" s="692"/>
      <c r="E229" s="692"/>
      <c r="F229" s="445" t="s">
        <v>596</v>
      </c>
      <c r="G229" s="453">
        <v>103</v>
      </c>
      <c r="H229" s="445"/>
      <c r="I229" s="453">
        <v>103</v>
      </c>
      <c r="J229" s="446"/>
      <c r="K229" s="445"/>
      <c r="L229" s="446">
        <v>31</v>
      </c>
      <c r="M229" s="445"/>
      <c r="N229" s="448">
        <v>630</v>
      </c>
    </row>
    <row r="230" spans="1:14" ht="67.5" x14ac:dyDescent="0.25">
      <c r="A230" s="443"/>
      <c r="B230" s="442" t="s">
        <v>597</v>
      </c>
      <c r="C230" s="692" t="s">
        <v>472</v>
      </c>
      <c r="D230" s="692"/>
      <c r="E230" s="692"/>
      <c r="F230" s="445" t="s">
        <v>596</v>
      </c>
      <c r="G230" s="453">
        <v>60</v>
      </c>
      <c r="H230" s="445"/>
      <c r="I230" s="453">
        <v>60</v>
      </c>
      <c r="J230" s="446"/>
      <c r="K230" s="445"/>
      <c r="L230" s="446">
        <v>18.059999999999999</v>
      </c>
      <c r="M230" s="445"/>
      <c r="N230" s="448">
        <v>367</v>
      </c>
    </row>
    <row r="231" spans="1:14" x14ac:dyDescent="0.25">
      <c r="A231" s="454"/>
      <c r="B231" s="455"/>
      <c r="C231" s="694" t="s">
        <v>465</v>
      </c>
      <c r="D231" s="694"/>
      <c r="E231" s="694"/>
      <c r="F231" s="436"/>
      <c r="G231" s="436"/>
      <c r="H231" s="436"/>
      <c r="I231" s="436"/>
      <c r="J231" s="438"/>
      <c r="K231" s="436"/>
      <c r="L231" s="438">
        <v>91.09</v>
      </c>
      <c r="M231" s="450"/>
      <c r="N231" s="439">
        <v>1711</v>
      </c>
    </row>
    <row r="232" spans="1:14" ht="33.75" x14ac:dyDescent="0.25">
      <c r="A232" s="434">
        <v>18</v>
      </c>
      <c r="B232" s="435" t="s">
        <v>642</v>
      </c>
      <c r="C232" s="694" t="s">
        <v>481</v>
      </c>
      <c r="D232" s="694"/>
      <c r="E232" s="694"/>
      <c r="F232" s="436" t="s">
        <v>643</v>
      </c>
      <c r="G232" s="436"/>
      <c r="H232" s="436"/>
      <c r="I232" s="437">
        <v>3</v>
      </c>
      <c r="J232" s="438"/>
      <c r="K232" s="436"/>
      <c r="L232" s="438"/>
      <c r="M232" s="436"/>
      <c r="N232" s="439"/>
    </row>
    <row r="233" spans="1:14" x14ac:dyDescent="0.25">
      <c r="A233" s="440"/>
      <c r="B233" s="409"/>
      <c r="C233" s="692" t="s">
        <v>644</v>
      </c>
      <c r="D233" s="692"/>
      <c r="E233" s="692"/>
      <c r="F233" s="692"/>
      <c r="G233" s="692"/>
      <c r="H233" s="692"/>
      <c r="I233" s="692"/>
      <c r="J233" s="692"/>
      <c r="K233" s="692"/>
      <c r="L233" s="692"/>
      <c r="M233" s="692"/>
      <c r="N233" s="695"/>
    </row>
    <row r="234" spans="1:14" ht="56.25" x14ac:dyDescent="0.25">
      <c r="A234" s="441"/>
      <c r="B234" s="442" t="s">
        <v>592</v>
      </c>
      <c r="C234" s="692" t="s">
        <v>459</v>
      </c>
      <c r="D234" s="692"/>
      <c r="E234" s="692"/>
      <c r="F234" s="692"/>
      <c r="G234" s="692"/>
      <c r="H234" s="692"/>
      <c r="I234" s="692"/>
      <c r="J234" s="692"/>
      <c r="K234" s="692"/>
      <c r="L234" s="692"/>
      <c r="M234" s="692"/>
      <c r="N234" s="695"/>
    </row>
    <row r="235" spans="1:14" ht="56.25" x14ac:dyDescent="0.25">
      <c r="A235" s="441"/>
      <c r="B235" s="442" t="s">
        <v>593</v>
      </c>
      <c r="C235" s="692" t="s">
        <v>460</v>
      </c>
      <c r="D235" s="692"/>
      <c r="E235" s="692"/>
      <c r="F235" s="692"/>
      <c r="G235" s="692"/>
      <c r="H235" s="692"/>
      <c r="I235" s="692"/>
      <c r="J235" s="692"/>
      <c r="K235" s="692"/>
      <c r="L235" s="692"/>
      <c r="M235" s="692"/>
      <c r="N235" s="695"/>
    </row>
    <row r="236" spans="1:14" x14ac:dyDescent="0.25">
      <c r="A236" s="443"/>
      <c r="B236" s="444">
        <v>1</v>
      </c>
      <c r="C236" s="692" t="s">
        <v>461</v>
      </c>
      <c r="D236" s="692"/>
      <c r="E236" s="692"/>
      <c r="F236" s="445"/>
      <c r="G236" s="445"/>
      <c r="H236" s="445"/>
      <c r="I236" s="445"/>
      <c r="J236" s="446">
        <v>19.239999999999998</v>
      </c>
      <c r="K236" s="447">
        <v>1.38</v>
      </c>
      <c r="L236" s="446">
        <v>79.650000000000006</v>
      </c>
      <c r="M236" s="447">
        <v>20.34</v>
      </c>
      <c r="N236" s="448">
        <v>1620</v>
      </c>
    </row>
    <row r="237" spans="1:14" x14ac:dyDescent="0.25">
      <c r="A237" s="443"/>
      <c r="B237" s="444">
        <v>2</v>
      </c>
      <c r="C237" s="692" t="s">
        <v>466</v>
      </c>
      <c r="D237" s="692"/>
      <c r="E237" s="692"/>
      <c r="F237" s="445"/>
      <c r="G237" s="445"/>
      <c r="H237" s="445"/>
      <c r="I237" s="445"/>
      <c r="J237" s="446">
        <v>15.67</v>
      </c>
      <c r="K237" s="447">
        <v>1.38</v>
      </c>
      <c r="L237" s="446">
        <v>64.87</v>
      </c>
      <c r="M237" s="447">
        <v>8.7799999999999994</v>
      </c>
      <c r="N237" s="448">
        <v>570</v>
      </c>
    </row>
    <row r="238" spans="1:14" x14ac:dyDescent="0.25">
      <c r="A238" s="443"/>
      <c r="B238" s="444">
        <v>4</v>
      </c>
      <c r="C238" s="692" t="s">
        <v>468</v>
      </c>
      <c r="D238" s="692"/>
      <c r="E238" s="692"/>
      <c r="F238" s="445"/>
      <c r="G238" s="445"/>
      <c r="H238" s="445"/>
      <c r="I238" s="445"/>
      <c r="J238" s="446">
        <v>1.44</v>
      </c>
      <c r="K238" s="445"/>
      <c r="L238" s="446">
        <v>4.32</v>
      </c>
      <c r="M238" s="447">
        <v>6.14</v>
      </c>
      <c r="N238" s="448">
        <v>27</v>
      </c>
    </row>
    <row r="239" spans="1:14" x14ac:dyDescent="0.25">
      <c r="A239" s="443"/>
      <c r="B239" s="442"/>
      <c r="C239" s="692" t="s">
        <v>462</v>
      </c>
      <c r="D239" s="692"/>
      <c r="E239" s="692"/>
      <c r="F239" s="445" t="s">
        <v>594</v>
      </c>
      <c r="G239" s="456">
        <v>1.8</v>
      </c>
      <c r="H239" s="447">
        <v>1.38</v>
      </c>
      <c r="I239" s="457">
        <v>7.452</v>
      </c>
      <c r="J239" s="446"/>
      <c r="K239" s="445"/>
      <c r="L239" s="446"/>
      <c r="M239" s="445"/>
      <c r="N239" s="448"/>
    </row>
    <row r="240" spans="1:14" x14ac:dyDescent="0.25">
      <c r="A240" s="443"/>
      <c r="B240" s="442"/>
      <c r="C240" s="696" t="s">
        <v>463</v>
      </c>
      <c r="D240" s="696"/>
      <c r="E240" s="696"/>
      <c r="F240" s="450"/>
      <c r="G240" s="450"/>
      <c r="H240" s="450"/>
      <c r="I240" s="450"/>
      <c r="J240" s="451">
        <v>36.35</v>
      </c>
      <c r="K240" s="450"/>
      <c r="L240" s="451">
        <v>148.84</v>
      </c>
      <c r="M240" s="450"/>
      <c r="N240" s="452"/>
    </row>
    <row r="241" spans="1:14" x14ac:dyDescent="0.25">
      <c r="A241" s="443"/>
      <c r="B241" s="442"/>
      <c r="C241" s="692" t="s">
        <v>464</v>
      </c>
      <c r="D241" s="692"/>
      <c r="E241" s="692"/>
      <c r="F241" s="445"/>
      <c r="G241" s="445"/>
      <c r="H241" s="445"/>
      <c r="I241" s="445"/>
      <c r="J241" s="446"/>
      <c r="K241" s="445"/>
      <c r="L241" s="446">
        <v>79.650000000000006</v>
      </c>
      <c r="M241" s="445"/>
      <c r="N241" s="448">
        <v>1620</v>
      </c>
    </row>
    <row r="242" spans="1:14" ht="67.5" x14ac:dyDescent="0.25">
      <c r="A242" s="443"/>
      <c r="B242" s="442" t="s">
        <v>595</v>
      </c>
      <c r="C242" s="692" t="s">
        <v>471</v>
      </c>
      <c r="D242" s="692"/>
      <c r="E242" s="692"/>
      <c r="F242" s="445" t="s">
        <v>596</v>
      </c>
      <c r="G242" s="453">
        <v>103</v>
      </c>
      <c r="H242" s="445"/>
      <c r="I242" s="453">
        <v>103</v>
      </c>
      <c r="J242" s="446"/>
      <c r="K242" s="445"/>
      <c r="L242" s="446">
        <v>82.04</v>
      </c>
      <c r="M242" s="445"/>
      <c r="N242" s="448">
        <v>1669</v>
      </c>
    </row>
    <row r="243" spans="1:14" ht="67.5" x14ac:dyDescent="0.25">
      <c r="A243" s="443"/>
      <c r="B243" s="442" t="s">
        <v>597</v>
      </c>
      <c r="C243" s="692" t="s">
        <v>472</v>
      </c>
      <c r="D243" s="692"/>
      <c r="E243" s="692"/>
      <c r="F243" s="445" t="s">
        <v>596</v>
      </c>
      <c r="G243" s="453">
        <v>60</v>
      </c>
      <c r="H243" s="445"/>
      <c r="I243" s="453">
        <v>60</v>
      </c>
      <c r="J243" s="446"/>
      <c r="K243" s="445"/>
      <c r="L243" s="446">
        <v>47.79</v>
      </c>
      <c r="M243" s="445"/>
      <c r="N243" s="448">
        <v>972</v>
      </c>
    </row>
    <row r="244" spans="1:14" x14ac:dyDescent="0.25">
      <c r="A244" s="454"/>
      <c r="B244" s="455"/>
      <c r="C244" s="694" t="s">
        <v>465</v>
      </c>
      <c r="D244" s="694"/>
      <c r="E244" s="694"/>
      <c r="F244" s="436"/>
      <c r="G244" s="436"/>
      <c r="H244" s="436"/>
      <c r="I244" s="436"/>
      <c r="J244" s="438"/>
      <c r="K244" s="436"/>
      <c r="L244" s="438">
        <v>278.67</v>
      </c>
      <c r="M244" s="450"/>
      <c r="N244" s="439">
        <v>4858</v>
      </c>
    </row>
    <row r="245" spans="1:14" ht="22.5" x14ac:dyDescent="0.25">
      <c r="A245" s="434">
        <v>19</v>
      </c>
      <c r="B245" s="435" t="s">
        <v>645</v>
      </c>
      <c r="C245" s="694" t="s">
        <v>482</v>
      </c>
      <c r="D245" s="694"/>
      <c r="E245" s="694"/>
      <c r="F245" s="436" t="s">
        <v>638</v>
      </c>
      <c r="G245" s="436"/>
      <c r="H245" s="436"/>
      <c r="I245" s="458">
        <v>6.3E-2</v>
      </c>
      <c r="J245" s="438"/>
      <c r="K245" s="436"/>
      <c r="L245" s="438"/>
      <c r="M245" s="436"/>
      <c r="N245" s="439"/>
    </row>
    <row r="246" spans="1:14" x14ac:dyDescent="0.25">
      <c r="A246" s="440"/>
      <c r="B246" s="409"/>
      <c r="C246" s="692" t="s">
        <v>639</v>
      </c>
      <c r="D246" s="692"/>
      <c r="E246" s="692"/>
      <c r="F246" s="692"/>
      <c r="G246" s="692"/>
      <c r="H246" s="692"/>
      <c r="I246" s="692"/>
      <c r="J246" s="692"/>
      <c r="K246" s="692"/>
      <c r="L246" s="692"/>
      <c r="M246" s="692"/>
      <c r="N246" s="695"/>
    </row>
    <row r="247" spans="1:14" ht="56.25" x14ac:dyDescent="0.25">
      <c r="A247" s="441"/>
      <c r="B247" s="442" t="s">
        <v>592</v>
      </c>
      <c r="C247" s="692" t="s">
        <v>459</v>
      </c>
      <c r="D247" s="692"/>
      <c r="E247" s="692"/>
      <c r="F247" s="692"/>
      <c r="G247" s="692"/>
      <c r="H247" s="692"/>
      <c r="I247" s="692"/>
      <c r="J247" s="692"/>
      <c r="K247" s="692"/>
      <c r="L247" s="692"/>
      <c r="M247" s="692"/>
      <c r="N247" s="695"/>
    </row>
    <row r="248" spans="1:14" ht="56.25" x14ac:dyDescent="0.25">
      <c r="A248" s="441"/>
      <c r="B248" s="442" t="s">
        <v>593</v>
      </c>
      <c r="C248" s="692" t="s">
        <v>460</v>
      </c>
      <c r="D248" s="692"/>
      <c r="E248" s="692"/>
      <c r="F248" s="692"/>
      <c r="G248" s="692"/>
      <c r="H248" s="692"/>
      <c r="I248" s="692"/>
      <c r="J248" s="692"/>
      <c r="K248" s="692"/>
      <c r="L248" s="692"/>
      <c r="M248" s="692"/>
      <c r="N248" s="695"/>
    </row>
    <row r="249" spans="1:14" x14ac:dyDescent="0.25">
      <c r="A249" s="443"/>
      <c r="B249" s="444">
        <v>1</v>
      </c>
      <c r="C249" s="692" t="s">
        <v>461</v>
      </c>
      <c r="D249" s="692"/>
      <c r="E249" s="692"/>
      <c r="F249" s="445"/>
      <c r="G249" s="445"/>
      <c r="H249" s="445"/>
      <c r="I249" s="445"/>
      <c r="J249" s="446">
        <v>838.98</v>
      </c>
      <c r="K249" s="447">
        <v>1.38</v>
      </c>
      <c r="L249" s="446">
        <v>72.94</v>
      </c>
      <c r="M249" s="447">
        <v>20.34</v>
      </c>
      <c r="N249" s="448">
        <v>1484</v>
      </c>
    </row>
    <row r="250" spans="1:14" x14ac:dyDescent="0.25">
      <c r="A250" s="443"/>
      <c r="B250" s="442"/>
      <c r="C250" s="692" t="s">
        <v>462</v>
      </c>
      <c r="D250" s="692"/>
      <c r="E250" s="692"/>
      <c r="F250" s="445" t="s">
        <v>594</v>
      </c>
      <c r="G250" s="456">
        <v>88.5</v>
      </c>
      <c r="H250" s="447">
        <v>1.38</v>
      </c>
      <c r="I250" s="463">
        <v>7.6941899999999999</v>
      </c>
      <c r="J250" s="446"/>
      <c r="K250" s="445"/>
      <c r="L250" s="446"/>
      <c r="M250" s="445"/>
      <c r="N250" s="448"/>
    </row>
    <row r="251" spans="1:14" x14ac:dyDescent="0.25">
      <c r="A251" s="443"/>
      <c r="B251" s="442"/>
      <c r="C251" s="696" t="s">
        <v>463</v>
      </c>
      <c r="D251" s="696"/>
      <c r="E251" s="696"/>
      <c r="F251" s="450"/>
      <c r="G251" s="450"/>
      <c r="H251" s="450"/>
      <c r="I251" s="450"/>
      <c r="J251" s="451">
        <v>838.98</v>
      </c>
      <c r="K251" s="450"/>
      <c r="L251" s="451">
        <v>72.94</v>
      </c>
      <c r="M251" s="450"/>
      <c r="N251" s="452"/>
    </row>
    <row r="252" spans="1:14" x14ac:dyDescent="0.25">
      <c r="A252" s="443"/>
      <c r="B252" s="442"/>
      <c r="C252" s="692" t="s">
        <v>464</v>
      </c>
      <c r="D252" s="692"/>
      <c r="E252" s="692"/>
      <c r="F252" s="445"/>
      <c r="G252" s="445"/>
      <c r="H252" s="445"/>
      <c r="I252" s="445"/>
      <c r="J252" s="446"/>
      <c r="K252" s="445"/>
      <c r="L252" s="446">
        <v>72.94</v>
      </c>
      <c r="M252" s="445"/>
      <c r="N252" s="448">
        <v>1484</v>
      </c>
    </row>
    <row r="253" spans="1:14" ht="67.5" x14ac:dyDescent="0.25">
      <c r="A253" s="443"/>
      <c r="B253" s="442" t="s">
        <v>640</v>
      </c>
      <c r="C253" s="692" t="s">
        <v>479</v>
      </c>
      <c r="D253" s="692"/>
      <c r="E253" s="692"/>
      <c r="F253" s="445" t="s">
        <v>596</v>
      </c>
      <c r="G253" s="453">
        <v>89</v>
      </c>
      <c r="H253" s="445"/>
      <c r="I253" s="453">
        <v>89</v>
      </c>
      <c r="J253" s="446"/>
      <c r="K253" s="445"/>
      <c r="L253" s="446">
        <v>64.92</v>
      </c>
      <c r="M253" s="445"/>
      <c r="N253" s="448">
        <v>1321</v>
      </c>
    </row>
    <row r="254" spans="1:14" ht="67.5" x14ac:dyDescent="0.25">
      <c r="A254" s="443"/>
      <c r="B254" s="442" t="s">
        <v>641</v>
      </c>
      <c r="C254" s="692" t="s">
        <v>480</v>
      </c>
      <c r="D254" s="692"/>
      <c r="E254" s="692"/>
      <c r="F254" s="445" t="s">
        <v>596</v>
      </c>
      <c r="G254" s="453">
        <v>40</v>
      </c>
      <c r="H254" s="445"/>
      <c r="I254" s="453">
        <v>40</v>
      </c>
      <c r="J254" s="446"/>
      <c r="K254" s="445"/>
      <c r="L254" s="446">
        <v>29.18</v>
      </c>
      <c r="M254" s="445"/>
      <c r="N254" s="448">
        <v>594</v>
      </c>
    </row>
    <row r="255" spans="1:14" x14ac:dyDescent="0.25">
      <c r="A255" s="454"/>
      <c r="B255" s="455"/>
      <c r="C255" s="694" t="s">
        <v>465</v>
      </c>
      <c r="D255" s="694"/>
      <c r="E255" s="694"/>
      <c r="F255" s="436"/>
      <c r="G255" s="436"/>
      <c r="H255" s="436"/>
      <c r="I255" s="436"/>
      <c r="J255" s="438"/>
      <c r="K255" s="436"/>
      <c r="L255" s="438">
        <v>167.04</v>
      </c>
      <c r="M255" s="450"/>
      <c r="N255" s="439">
        <v>3399</v>
      </c>
    </row>
    <row r="256" spans="1:14" x14ac:dyDescent="0.25">
      <c r="A256" s="464"/>
      <c r="B256" s="455"/>
      <c r="C256" s="455"/>
      <c r="D256" s="455"/>
      <c r="E256" s="455"/>
      <c r="F256" s="464"/>
      <c r="G256" s="464"/>
      <c r="H256" s="464"/>
      <c r="I256" s="464"/>
      <c r="J256" s="465"/>
      <c r="K256" s="464"/>
      <c r="L256" s="465"/>
      <c r="M256" s="445"/>
      <c r="N256" s="465"/>
    </row>
    <row r="257" spans="1:14" x14ac:dyDescent="0.25">
      <c r="A257" s="466"/>
      <c r="B257" s="467"/>
      <c r="C257" s="694" t="s">
        <v>646</v>
      </c>
      <c r="D257" s="694"/>
      <c r="E257" s="694"/>
      <c r="F257" s="694"/>
      <c r="G257" s="694"/>
      <c r="H257" s="694"/>
      <c r="I257" s="694"/>
      <c r="J257" s="694"/>
      <c r="K257" s="694"/>
      <c r="L257" s="468">
        <v>5541.35</v>
      </c>
      <c r="M257" s="469"/>
      <c r="N257" s="470"/>
    </row>
    <row r="258" spans="1:14" x14ac:dyDescent="0.25">
      <c r="A258" s="697" t="s">
        <v>647</v>
      </c>
      <c r="B258" s="698"/>
      <c r="C258" s="698"/>
      <c r="D258" s="698"/>
      <c r="E258" s="698"/>
      <c r="F258" s="698"/>
      <c r="G258" s="698"/>
      <c r="H258" s="698"/>
      <c r="I258" s="698"/>
      <c r="J258" s="698"/>
      <c r="K258" s="698"/>
      <c r="L258" s="698"/>
      <c r="M258" s="698"/>
      <c r="N258" s="699"/>
    </row>
    <row r="259" spans="1:14" ht="22.5" x14ac:dyDescent="0.25">
      <c r="A259" s="434">
        <v>20</v>
      </c>
      <c r="B259" s="435" t="s">
        <v>648</v>
      </c>
      <c r="C259" s="694" t="s">
        <v>649</v>
      </c>
      <c r="D259" s="694"/>
      <c r="E259" s="694"/>
      <c r="F259" s="436" t="s">
        <v>650</v>
      </c>
      <c r="G259" s="436"/>
      <c r="H259" s="436"/>
      <c r="I259" s="437">
        <v>1</v>
      </c>
      <c r="J259" s="438"/>
      <c r="K259" s="436"/>
      <c r="L259" s="438"/>
      <c r="M259" s="436"/>
      <c r="N259" s="439"/>
    </row>
    <row r="260" spans="1:14" x14ac:dyDescent="0.25">
      <c r="A260" s="443"/>
      <c r="B260" s="444">
        <v>1</v>
      </c>
      <c r="C260" s="692" t="s">
        <v>461</v>
      </c>
      <c r="D260" s="692"/>
      <c r="E260" s="692"/>
      <c r="F260" s="445"/>
      <c r="G260" s="445"/>
      <c r="H260" s="445"/>
      <c r="I260" s="445"/>
      <c r="J260" s="446">
        <v>100.2</v>
      </c>
      <c r="K260" s="445"/>
      <c r="L260" s="446">
        <v>100.2</v>
      </c>
      <c r="M260" s="447">
        <v>20.34</v>
      </c>
      <c r="N260" s="448">
        <v>2038</v>
      </c>
    </row>
    <row r="261" spans="1:14" x14ac:dyDescent="0.25">
      <c r="A261" s="443"/>
      <c r="B261" s="444">
        <v>2</v>
      </c>
      <c r="C261" s="692" t="s">
        <v>466</v>
      </c>
      <c r="D261" s="692"/>
      <c r="E261" s="692"/>
      <c r="F261" s="445"/>
      <c r="G261" s="445"/>
      <c r="H261" s="445"/>
      <c r="I261" s="445"/>
      <c r="J261" s="446">
        <v>25.21</v>
      </c>
      <c r="K261" s="445"/>
      <c r="L261" s="446">
        <v>25.21</v>
      </c>
      <c r="M261" s="447">
        <v>8.7799999999999994</v>
      </c>
      <c r="N261" s="448">
        <v>221</v>
      </c>
    </row>
    <row r="262" spans="1:14" x14ac:dyDescent="0.25">
      <c r="A262" s="443"/>
      <c r="B262" s="444">
        <v>3</v>
      </c>
      <c r="C262" s="692" t="s">
        <v>467</v>
      </c>
      <c r="D262" s="692"/>
      <c r="E262" s="692"/>
      <c r="F262" s="445"/>
      <c r="G262" s="445"/>
      <c r="H262" s="445"/>
      <c r="I262" s="445"/>
      <c r="J262" s="446">
        <v>1.96</v>
      </c>
      <c r="K262" s="445"/>
      <c r="L262" s="446">
        <v>1.96</v>
      </c>
      <c r="M262" s="447">
        <v>20.34</v>
      </c>
      <c r="N262" s="448">
        <v>40</v>
      </c>
    </row>
    <row r="263" spans="1:14" x14ac:dyDescent="0.25">
      <c r="A263" s="443"/>
      <c r="B263" s="444">
        <v>4</v>
      </c>
      <c r="C263" s="692" t="s">
        <v>468</v>
      </c>
      <c r="D263" s="692"/>
      <c r="E263" s="692"/>
      <c r="F263" s="445"/>
      <c r="G263" s="445"/>
      <c r="H263" s="445"/>
      <c r="I263" s="445"/>
      <c r="J263" s="446">
        <v>23.84</v>
      </c>
      <c r="K263" s="445"/>
      <c r="L263" s="446">
        <v>23.84</v>
      </c>
      <c r="M263" s="447">
        <v>6.14</v>
      </c>
      <c r="N263" s="448">
        <v>146</v>
      </c>
    </row>
    <row r="264" spans="1:14" x14ac:dyDescent="0.25">
      <c r="A264" s="443"/>
      <c r="B264" s="442"/>
      <c r="C264" s="692" t="s">
        <v>462</v>
      </c>
      <c r="D264" s="692"/>
      <c r="E264" s="692"/>
      <c r="F264" s="445" t="s">
        <v>594</v>
      </c>
      <c r="G264" s="447">
        <v>8.24</v>
      </c>
      <c r="H264" s="445"/>
      <c r="I264" s="447">
        <v>8.24</v>
      </c>
      <c r="J264" s="446"/>
      <c r="K264" s="445"/>
      <c r="L264" s="446"/>
      <c r="M264" s="445"/>
      <c r="N264" s="448"/>
    </row>
    <row r="265" spans="1:14" x14ac:dyDescent="0.25">
      <c r="A265" s="443"/>
      <c r="B265" s="442"/>
      <c r="C265" s="692" t="s">
        <v>469</v>
      </c>
      <c r="D265" s="692"/>
      <c r="E265" s="692"/>
      <c r="F265" s="445" t="s">
        <v>594</v>
      </c>
      <c r="G265" s="447">
        <v>0.12</v>
      </c>
      <c r="H265" s="445"/>
      <c r="I265" s="447">
        <v>0.12</v>
      </c>
      <c r="J265" s="446"/>
      <c r="K265" s="445"/>
      <c r="L265" s="446"/>
      <c r="M265" s="445"/>
      <c r="N265" s="448"/>
    </row>
    <row r="266" spans="1:14" x14ac:dyDescent="0.25">
      <c r="A266" s="443"/>
      <c r="B266" s="442"/>
      <c r="C266" s="696" t="s">
        <v>463</v>
      </c>
      <c r="D266" s="696"/>
      <c r="E266" s="696"/>
      <c r="F266" s="450"/>
      <c r="G266" s="450"/>
      <c r="H266" s="450"/>
      <c r="I266" s="450"/>
      <c r="J266" s="451">
        <v>149.25</v>
      </c>
      <c r="K266" s="450"/>
      <c r="L266" s="451">
        <v>149.25</v>
      </c>
      <c r="M266" s="450"/>
      <c r="N266" s="452"/>
    </row>
    <row r="267" spans="1:14" x14ac:dyDescent="0.25">
      <c r="A267" s="443"/>
      <c r="B267" s="442"/>
      <c r="C267" s="692" t="s">
        <v>464</v>
      </c>
      <c r="D267" s="692"/>
      <c r="E267" s="692"/>
      <c r="F267" s="445"/>
      <c r="G267" s="445"/>
      <c r="H267" s="445"/>
      <c r="I267" s="445"/>
      <c r="J267" s="446"/>
      <c r="K267" s="445"/>
      <c r="L267" s="446">
        <v>102.16</v>
      </c>
      <c r="M267" s="445"/>
      <c r="N267" s="448">
        <v>2078</v>
      </c>
    </row>
    <row r="268" spans="1:14" ht="45" x14ac:dyDescent="0.25">
      <c r="A268" s="443"/>
      <c r="B268" s="442" t="s">
        <v>651</v>
      </c>
      <c r="C268" s="692" t="s">
        <v>652</v>
      </c>
      <c r="D268" s="692"/>
      <c r="E268" s="692"/>
      <c r="F268" s="445" t="s">
        <v>596</v>
      </c>
      <c r="G268" s="453">
        <v>90</v>
      </c>
      <c r="H268" s="445"/>
      <c r="I268" s="453">
        <v>90</v>
      </c>
      <c r="J268" s="446"/>
      <c r="K268" s="445"/>
      <c r="L268" s="446">
        <v>91.94</v>
      </c>
      <c r="M268" s="445"/>
      <c r="N268" s="448">
        <v>1870</v>
      </c>
    </row>
    <row r="269" spans="1:14" ht="45" x14ac:dyDescent="0.25">
      <c r="A269" s="443"/>
      <c r="B269" s="442" t="s">
        <v>653</v>
      </c>
      <c r="C269" s="692" t="s">
        <v>654</v>
      </c>
      <c r="D269" s="692"/>
      <c r="E269" s="692"/>
      <c r="F269" s="445" t="s">
        <v>596</v>
      </c>
      <c r="G269" s="453">
        <v>46</v>
      </c>
      <c r="H269" s="445"/>
      <c r="I269" s="453">
        <v>46</v>
      </c>
      <c r="J269" s="446"/>
      <c r="K269" s="445"/>
      <c r="L269" s="446">
        <v>46.99</v>
      </c>
      <c r="M269" s="445"/>
      <c r="N269" s="448">
        <v>956</v>
      </c>
    </row>
    <row r="270" spans="1:14" x14ac:dyDescent="0.25">
      <c r="A270" s="454"/>
      <c r="B270" s="455"/>
      <c r="C270" s="694" t="s">
        <v>465</v>
      </c>
      <c r="D270" s="694"/>
      <c r="E270" s="694"/>
      <c r="F270" s="436"/>
      <c r="G270" s="436"/>
      <c r="H270" s="436"/>
      <c r="I270" s="436"/>
      <c r="J270" s="438"/>
      <c r="K270" s="436"/>
      <c r="L270" s="438">
        <v>288.18</v>
      </c>
      <c r="M270" s="450"/>
      <c r="N270" s="439">
        <v>5231</v>
      </c>
    </row>
    <row r="271" spans="1:14" ht="22.5" x14ac:dyDescent="0.25">
      <c r="A271" s="434">
        <v>21</v>
      </c>
      <c r="B271" s="435" t="s">
        <v>655</v>
      </c>
      <c r="C271" s="694" t="s">
        <v>656</v>
      </c>
      <c r="D271" s="694"/>
      <c r="E271" s="694"/>
      <c r="F271" s="436" t="s">
        <v>657</v>
      </c>
      <c r="G271" s="436"/>
      <c r="H271" s="436"/>
      <c r="I271" s="437">
        <v>1</v>
      </c>
      <c r="J271" s="438"/>
      <c r="K271" s="436"/>
      <c r="L271" s="438"/>
      <c r="M271" s="436"/>
      <c r="N271" s="439"/>
    </row>
    <row r="272" spans="1:14" x14ac:dyDescent="0.25">
      <c r="A272" s="443"/>
      <c r="B272" s="444">
        <v>1</v>
      </c>
      <c r="C272" s="692" t="s">
        <v>461</v>
      </c>
      <c r="D272" s="692"/>
      <c r="E272" s="692"/>
      <c r="F272" s="445"/>
      <c r="G272" s="445"/>
      <c r="H272" s="445"/>
      <c r="I272" s="445"/>
      <c r="J272" s="446">
        <v>347.65</v>
      </c>
      <c r="K272" s="445"/>
      <c r="L272" s="446">
        <v>347.65</v>
      </c>
      <c r="M272" s="447">
        <v>20.34</v>
      </c>
      <c r="N272" s="448">
        <v>7071</v>
      </c>
    </row>
    <row r="273" spans="1:14" x14ac:dyDescent="0.25">
      <c r="A273" s="443"/>
      <c r="B273" s="444">
        <v>2</v>
      </c>
      <c r="C273" s="692" t="s">
        <v>466</v>
      </c>
      <c r="D273" s="692"/>
      <c r="E273" s="692"/>
      <c r="F273" s="445"/>
      <c r="G273" s="445"/>
      <c r="H273" s="445"/>
      <c r="I273" s="445"/>
      <c r="J273" s="446">
        <v>978.24</v>
      </c>
      <c r="K273" s="445"/>
      <c r="L273" s="446">
        <v>978.24</v>
      </c>
      <c r="M273" s="447">
        <v>8.7799999999999994</v>
      </c>
      <c r="N273" s="448">
        <v>8589</v>
      </c>
    </row>
    <row r="274" spans="1:14" x14ac:dyDescent="0.25">
      <c r="A274" s="443"/>
      <c r="B274" s="444">
        <v>3</v>
      </c>
      <c r="C274" s="692" t="s">
        <v>467</v>
      </c>
      <c r="D274" s="692"/>
      <c r="E274" s="692"/>
      <c r="F274" s="445"/>
      <c r="G274" s="445"/>
      <c r="H274" s="445"/>
      <c r="I274" s="445"/>
      <c r="J274" s="446">
        <v>113.91</v>
      </c>
      <c r="K274" s="445"/>
      <c r="L274" s="446">
        <v>113.91</v>
      </c>
      <c r="M274" s="447">
        <v>20.34</v>
      </c>
      <c r="N274" s="448">
        <v>2317</v>
      </c>
    </row>
    <row r="275" spans="1:14" x14ac:dyDescent="0.25">
      <c r="A275" s="443"/>
      <c r="B275" s="442"/>
      <c r="C275" s="692" t="s">
        <v>462</v>
      </c>
      <c r="D275" s="692"/>
      <c r="E275" s="692"/>
      <c r="F275" s="445" t="s">
        <v>594</v>
      </c>
      <c r="G275" s="447">
        <v>28.59</v>
      </c>
      <c r="H275" s="445"/>
      <c r="I275" s="447">
        <v>28.59</v>
      </c>
      <c r="J275" s="446"/>
      <c r="K275" s="445"/>
      <c r="L275" s="446"/>
      <c r="M275" s="445"/>
      <c r="N275" s="448"/>
    </row>
    <row r="276" spans="1:14" x14ac:dyDescent="0.25">
      <c r="A276" s="443"/>
      <c r="B276" s="442"/>
      <c r="C276" s="692" t="s">
        <v>469</v>
      </c>
      <c r="D276" s="692"/>
      <c r="E276" s="692"/>
      <c r="F276" s="445" t="s">
        <v>594</v>
      </c>
      <c r="G276" s="447">
        <v>8.4499999999999993</v>
      </c>
      <c r="H276" s="445"/>
      <c r="I276" s="447">
        <v>8.4499999999999993</v>
      </c>
      <c r="J276" s="446"/>
      <c r="K276" s="445"/>
      <c r="L276" s="446"/>
      <c r="M276" s="445"/>
      <c r="N276" s="448"/>
    </row>
    <row r="277" spans="1:14" x14ac:dyDescent="0.25">
      <c r="A277" s="443"/>
      <c r="B277" s="442"/>
      <c r="C277" s="696" t="s">
        <v>463</v>
      </c>
      <c r="D277" s="696"/>
      <c r="E277" s="696"/>
      <c r="F277" s="450"/>
      <c r="G277" s="450"/>
      <c r="H277" s="450"/>
      <c r="I277" s="450"/>
      <c r="J277" s="451">
        <v>1325.89</v>
      </c>
      <c r="K277" s="450"/>
      <c r="L277" s="451">
        <v>1325.89</v>
      </c>
      <c r="M277" s="450"/>
      <c r="N277" s="452"/>
    </row>
    <row r="278" spans="1:14" x14ac:dyDescent="0.25">
      <c r="A278" s="443"/>
      <c r="B278" s="442"/>
      <c r="C278" s="692" t="s">
        <v>464</v>
      </c>
      <c r="D278" s="692"/>
      <c r="E278" s="692"/>
      <c r="F278" s="445"/>
      <c r="G278" s="445"/>
      <c r="H278" s="445"/>
      <c r="I278" s="445"/>
      <c r="J278" s="446"/>
      <c r="K278" s="445"/>
      <c r="L278" s="446">
        <v>461.56</v>
      </c>
      <c r="M278" s="445"/>
      <c r="N278" s="448">
        <v>9388</v>
      </c>
    </row>
    <row r="279" spans="1:14" ht="67.5" x14ac:dyDescent="0.25">
      <c r="A279" s="443"/>
      <c r="B279" s="442" t="s">
        <v>595</v>
      </c>
      <c r="C279" s="692" t="s">
        <v>471</v>
      </c>
      <c r="D279" s="692"/>
      <c r="E279" s="692"/>
      <c r="F279" s="445" t="s">
        <v>596</v>
      </c>
      <c r="G279" s="453">
        <v>103</v>
      </c>
      <c r="H279" s="445"/>
      <c r="I279" s="453">
        <v>103</v>
      </c>
      <c r="J279" s="446"/>
      <c r="K279" s="445"/>
      <c r="L279" s="446">
        <v>475.41</v>
      </c>
      <c r="M279" s="445"/>
      <c r="N279" s="448">
        <v>9670</v>
      </c>
    </row>
    <row r="280" spans="1:14" ht="67.5" x14ac:dyDescent="0.25">
      <c r="A280" s="443"/>
      <c r="B280" s="442" t="s">
        <v>597</v>
      </c>
      <c r="C280" s="692" t="s">
        <v>472</v>
      </c>
      <c r="D280" s="692"/>
      <c r="E280" s="692"/>
      <c r="F280" s="445" t="s">
        <v>596</v>
      </c>
      <c r="G280" s="453">
        <v>60</v>
      </c>
      <c r="H280" s="445"/>
      <c r="I280" s="453">
        <v>60</v>
      </c>
      <c r="J280" s="446"/>
      <c r="K280" s="445"/>
      <c r="L280" s="446">
        <v>276.94</v>
      </c>
      <c r="M280" s="445"/>
      <c r="N280" s="448">
        <v>5633</v>
      </c>
    </row>
    <row r="281" spans="1:14" x14ac:dyDescent="0.25">
      <c r="A281" s="454"/>
      <c r="B281" s="455"/>
      <c r="C281" s="694" t="s">
        <v>465</v>
      </c>
      <c r="D281" s="694"/>
      <c r="E281" s="694"/>
      <c r="F281" s="436"/>
      <c r="G281" s="436"/>
      <c r="H281" s="436"/>
      <c r="I281" s="436"/>
      <c r="J281" s="438"/>
      <c r="K281" s="436"/>
      <c r="L281" s="438">
        <v>2078.2399999999998</v>
      </c>
      <c r="M281" s="450"/>
      <c r="N281" s="439">
        <v>30963</v>
      </c>
    </row>
    <row r="282" spans="1:14" ht="22.5" x14ac:dyDescent="0.25">
      <c r="A282" s="434">
        <v>22</v>
      </c>
      <c r="B282" s="435" t="s">
        <v>784</v>
      </c>
      <c r="C282" s="694" t="s">
        <v>785</v>
      </c>
      <c r="D282" s="694"/>
      <c r="E282" s="694"/>
      <c r="F282" s="436" t="s">
        <v>650</v>
      </c>
      <c r="G282" s="436"/>
      <c r="H282" s="436"/>
      <c r="I282" s="437">
        <v>2</v>
      </c>
      <c r="J282" s="438"/>
      <c r="K282" s="436"/>
      <c r="L282" s="438"/>
      <c r="M282" s="436"/>
      <c r="N282" s="439"/>
    </row>
    <row r="283" spans="1:14" x14ac:dyDescent="0.25">
      <c r="A283" s="443"/>
      <c r="B283" s="444">
        <v>1</v>
      </c>
      <c r="C283" s="692" t="s">
        <v>461</v>
      </c>
      <c r="D283" s="692"/>
      <c r="E283" s="692"/>
      <c r="F283" s="445"/>
      <c r="G283" s="445"/>
      <c r="H283" s="445"/>
      <c r="I283" s="445"/>
      <c r="J283" s="446">
        <v>21.04</v>
      </c>
      <c r="K283" s="445"/>
      <c r="L283" s="446">
        <v>42.08</v>
      </c>
      <c r="M283" s="447">
        <v>20.34</v>
      </c>
      <c r="N283" s="448">
        <v>856</v>
      </c>
    </row>
    <row r="284" spans="1:14" x14ac:dyDescent="0.25">
      <c r="A284" s="443"/>
      <c r="B284" s="444">
        <v>2</v>
      </c>
      <c r="C284" s="692" t="s">
        <v>466</v>
      </c>
      <c r="D284" s="692"/>
      <c r="E284" s="692"/>
      <c r="F284" s="445"/>
      <c r="G284" s="445"/>
      <c r="H284" s="445"/>
      <c r="I284" s="445"/>
      <c r="J284" s="446">
        <v>27.99</v>
      </c>
      <c r="K284" s="445"/>
      <c r="L284" s="446">
        <v>55.98</v>
      </c>
      <c r="M284" s="447">
        <v>8.7799999999999994</v>
      </c>
      <c r="N284" s="448">
        <v>492</v>
      </c>
    </row>
    <row r="285" spans="1:14" x14ac:dyDescent="0.25">
      <c r="A285" s="443"/>
      <c r="B285" s="444">
        <v>3</v>
      </c>
      <c r="C285" s="692" t="s">
        <v>467</v>
      </c>
      <c r="D285" s="692"/>
      <c r="E285" s="692"/>
      <c r="F285" s="445"/>
      <c r="G285" s="445"/>
      <c r="H285" s="445"/>
      <c r="I285" s="445"/>
      <c r="J285" s="446">
        <v>2.12</v>
      </c>
      <c r="K285" s="445"/>
      <c r="L285" s="446">
        <v>4.24</v>
      </c>
      <c r="M285" s="447">
        <v>20.34</v>
      </c>
      <c r="N285" s="448">
        <v>86</v>
      </c>
    </row>
    <row r="286" spans="1:14" x14ac:dyDescent="0.25">
      <c r="A286" s="443"/>
      <c r="B286" s="444">
        <v>4</v>
      </c>
      <c r="C286" s="692" t="s">
        <v>468</v>
      </c>
      <c r="D286" s="692"/>
      <c r="E286" s="692"/>
      <c r="F286" s="445"/>
      <c r="G286" s="445"/>
      <c r="H286" s="445"/>
      <c r="I286" s="445"/>
      <c r="J286" s="446">
        <v>12.31</v>
      </c>
      <c r="K286" s="445"/>
      <c r="L286" s="446">
        <v>24.62</v>
      </c>
      <c r="M286" s="447">
        <v>6.14</v>
      </c>
      <c r="N286" s="448">
        <v>151</v>
      </c>
    </row>
    <row r="287" spans="1:14" x14ac:dyDescent="0.25">
      <c r="A287" s="443"/>
      <c r="B287" s="442"/>
      <c r="C287" s="692" t="s">
        <v>462</v>
      </c>
      <c r="D287" s="692"/>
      <c r="E287" s="692"/>
      <c r="F287" s="445" t="s">
        <v>594</v>
      </c>
      <c r="G287" s="447">
        <v>1.73</v>
      </c>
      <c r="H287" s="445"/>
      <c r="I287" s="447">
        <v>3.46</v>
      </c>
      <c r="J287" s="446"/>
      <c r="K287" s="445"/>
      <c r="L287" s="446"/>
      <c r="M287" s="445"/>
      <c r="N287" s="448"/>
    </row>
    <row r="288" spans="1:14" x14ac:dyDescent="0.25">
      <c r="A288" s="443"/>
      <c r="B288" s="442"/>
      <c r="C288" s="692" t="s">
        <v>469</v>
      </c>
      <c r="D288" s="692"/>
      <c r="E288" s="692"/>
      <c r="F288" s="445" t="s">
        <v>594</v>
      </c>
      <c r="G288" s="447">
        <v>0.13</v>
      </c>
      <c r="H288" s="445"/>
      <c r="I288" s="447">
        <v>0.26</v>
      </c>
      <c r="J288" s="446"/>
      <c r="K288" s="445"/>
      <c r="L288" s="446"/>
      <c r="M288" s="445"/>
      <c r="N288" s="448"/>
    </row>
    <row r="289" spans="1:14" x14ac:dyDescent="0.25">
      <c r="A289" s="443"/>
      <c r="B289" s="442"/>
      <c r="C289" s="696" t="s">
        <v>463</v>
      </c>
      <c r="D289" s="696"/>
      <c r="E289" s="696"/>
      <c r="F289" s="450"/>
      <c r="G289" s="450"/>
      <c r="H289" s="450"/>
      <c r="I289" s="450"/>
      <c r="J289" s="451">
        <v>61.34</v>
      </c>
      <c r="K289" s="450"/>
      <c r="L289" s="451">
        <v>122.68</v>
      </c>
      <c r="M289" s="450"/>
      <c r="N289" s="452"/>
    </row>
    <row r="290" spans="1:14" x14ac:dyDescent="0.25">
      <c r="A290" s="443"/>
      <c r="B290" s="442"/>
      <c r="C290" s="692" t="s">
        <v>464</v>
      </c>
      <c r="D290" s="692"/>
      <c r="E290" s="692"/>
      <c r="F290" s="445"/>
      <c r="G290" s="445"/>
      <c r="H290" s="445"/>
      <c r="I290" s="445"/>
      <c r="J290" s="446"/>
      <c r="K290" s="445"/>
      <c r="L290" s="446">
        <v>46.32</v>
      </c>
      <c r="M290" s="445"/>
      <c r="N290" s="448">
        <v>942</v>
      </c>
    </row>
    <row r="291" spans="1:14" ht="78.75" x14ac:dyDescent="0.25">
      <c r="A291" s="443"/>
      <c r="B291" s="442" t="s">
        <v>630</v>
      </c>
      <c r="C291" s="692" t="s">
        <v>473</v>
      </c>
      <c r="D291" s="692"/>
      <c r="E291" s="692"/>
      <c r="F291" s="445" t="s">
        <v>596</v>
      </c>
      <c r="G291" s="453">
        <v>97</v>
      </c>
      <c r="H291" s="445"/>
      <c r="I291" s="453">
        <v>97</v>
      </c>
      <c r="J291" s="446"/>
      <c r="K291" s="445"/>
      <c r="L291" s="446">
        <v>44.93</v>
      </c>
      <c r="M291" s="445"/>
      <c r="N291" s="448">
        <v>914</v>
      </c>
    </row>
    <row r="292" spans="1:14" ht="78.75" x14ac:dyDescent="0.25">
      <c r="A292" s="443"/>
      <c r="B292" s="442" t="s">
        <v>631</v>
      </c>
      <c r="C292" s="692" t="s">
        <v>474</v>
      </c>
      <c r="D292" s="692"/>
      <c r="E292" s="692"/>
      <c r="F292" s="445" t="s">
        <v>596</v>
      </c>
      <c r="G292" s="453">
        <v>51</v>
      </c>
      <c r="H292" s="445"/>
      <c r="I292" s="453">
        <v>51</v>
      </c>
      <c r="J292" s="446"/>
      <c r="K292" s="445"/>
      <c r="L292" s="446">
        <v>23.62</v>
      </c>
      <c r="M292" s="445"/>
      <c r="N292" s="448">
        <v>480</v>
      </c>
    </row>
    <row r="293" spans="1:14" x14ac:dyDescent="0.25">
      <c r="A293" s="454"/>
      <c r="B293" s="455"/>
      <c r="C293" s="694" t="s">
        <v>465</v>
      </c>
      <c r="D293" s="694"/>
      <c r="E293" s="694"/>
      <c r="F293" s="436"/>
      <c r="G293" s="436"/>
      <c r="H293" s="436"/>
      <c r="I293" s="436"/>
      <c r="J293" s="438"/>
      <c r="K293" s="436"/>
      <c r="L293" s="438">
        <v>191.23</v>
      </c>
      <c r="M293" s="450"/>
      <c r="N293" s="439">
        <v>2893</v>
      </c>
    </row>
    <row r="294" spans="1:14" ht="22.5" x14ac:dyDescent="0.25">
      <c r="A294" s="434">
        <v>23</v>
      </c>
      <c r="B294" s="435" t="s">
        <v>658</v>
      </c>
      <c r="C294" s="694" t="s">
        <v>659</v>
      </c>
      <c r="D294" s="694"/>
      <c r="E294" s="694"/>
      <c r="F294" s="436" t="s">
        <v>633</v>
      </c>
      <c r="G294" s="436"/>
      <c r="H294" s="436"/>
      <c r="I294" s="437">
        <v>6</v>
      </c>
      <c r="J294" s="438"/>
      <c r="K294" s="436"/>
      <c r="L294" s="438"/>
      <c r="M294" s="436"/>
      <c r="N294" s="439"/>
    </row>
    <row r="295" spans="1:14" x14ac:dyDescent="0.25">
      <c r="A295" s="443"/>
      <c r="B295" s="444">
        <v>1</v>
      </c>
      <c r="C295" s="692" t="s">
        <v>461</v>
      </c>
      <c r="D295" s="692"/>
      <c r="E295" s="692"/>
      <c r="F295" s="445"/>
      <c r="G295" s="445"/>
      <c r="H295" s="445"/>
      <c r="I295" s="445"/>
      <c r="J295" s="446">
        <v>48.05</v>
      </c>
      <c r="K295" s="445"/>
      <c r="L295" s="446">
        <v>288.3</v>
      </c>
      <c r="M295" s="447">
        <v>20.34</v>
      </c>
      <c r="N295" s="448">
        <v>5864</v>
      </c>
    </row>
    <row r="296" spans="1:14" x14ac:dyDescent="0.25">
      <c r="A296" s="443"/>
      <c r="B296" s="444">
        <v>2</v>
      </c>
      <c r="C296" s="692" t="s">
        <v>466</v>
      </c>
      <c r="D296" s="692"/>
      <c r="E296" s="692"/>
      <c r="F296" s="445"/>
      <c r="G296" s="445"/>
      <c r="H296" s="445"/>
      <c r="I296" s="445"/>
      <c r="J296" s="446">
        <v>110.89</v>
      </c>
      <c r="K296" s="445"/>
      <c r="L296" s="446">
        <v>665.34</v>
      </c>
      <c r="M296" s="447">
        <v>8.7799999999999994</v>
      </c>
      <c r="N296" s="448">
        <v>5842</v>
      </c>
    </row>
    <row r="297" spans="1:14" x14ac:dyDescent="0.25">
      <c r="A297" s="443"/>
      <c r="B297" s="444">
        <v>3</v>
      </c>
      <c r="C297" s="692" t="s">
        <v>467</v>
      </c>
      <c r="D297" s="692"/>
      <c r="E297" s="692"/>
      <c r="F297" s="445"/>
      <c r="G297" s="445"/>
      <c r="H297" s="445"/>
      <c r="I297" s="445"/>
      <c r="J297" s="446">
        <v>11.8</v>
      </c>
      <c r="K297" s="445"/>
      <c r="L297" s="446">
        <v>70.8</v>
      </c>
      <c r="M297" s="447">
        <v>20.34</v>
      </c>
      <c r="N297" s="448">
        <v>1440</v>
      </c>
    </row>
    <row r="298" spans="1:14" x14ac:dyDescent="0.25">
      <c r="A298" s="443"/>
      <c r="B298" s="444">
        <v>4</v>
      </c>
      <c r="C298" s="692" t="s">
        <v>468</v>
      </c>
      <c r="D298" s="692"/>
      <c r="E298" s="692"/>
      <c r="F298" s="445"/>
      <c r="G298" s="445"/>
      <c r="H298" s="445"/>
      <c r="I298" s="445"/>
      <c r="J298" s="446">
        <v>3.35</v>
      </c>
      <c r="K298" s="445"/>
      <c r="L298" s="446">
        <v>20.100000000000001</v>
      </c>
      <c r="M298" s="447">
        <v>6.14</v>
      </c>
      <c r="N298" s="448">
        <v>123</v>
      </c>
    </row>
    <row r="299" spans="1:14" x14ac:dyDescent="0.25">
      <c r="A299" s="443"/>
      <c r="B299" s="442"/>
      <c r="C299" s="692" t="s">
        <v>462</v>
      </c>
      <c r="D299" s="692"/>
      <c r="E299" s="692"/>
      <c r="F299" s="445" t="s">
        <v>594</v>
      </c>
      <c r="G299" s="447">
        <v>4.29</v>
      </c>
      <c r="H299" s="445"/>
      <c r="I299" s="447">
        <v>25.74</v>
      </c>
      <c r="J299" s="446"/>
      <c r="K299" s="445"/>
      <c r="L299" s="446"/>
      <c r="M299" s="445"/>
      <c r="N299" s="448"/>
    </row>
    <row r="300" spans="1:14" x14ac:dyDescent="0.25">
      <c r="A300" s="443"/>
      <c r="B300" s="442"/>
      <c r="C300" s="692" t="s">
        <v>469</v>
      </c>
      <c r="D300" s="692"/>
      <c r="E300" s="692"/>
      <c r="F300" s="445" t="s">
        <v>594</v>
      </c>
      <c r="G300" s="447">
        <v>0.97</v>
      </c>
      <c r="H300" s="445"/>
      <c r="I300" s="447">
        <v>5.82</v>
      </c>
      <c r="J300" s="446"/>
      <c r="K300" s="445"/>
      <c r="L300" s="446"/>
      <c r="M300" s="445"/>
      <c r="N300" s="448"/>
    </row>
    <row r="301" spans="1:14" x14ac:dyDescent="0.25">
      <c r="A301" s="443"/>
      <c r="B301" s="442"/>
      <c r="C301" s="696" t="s">
        <v>463</v>
      </c>
      <c r="D301" s="696"/>
      <c r="E301" s="696"/>
      <c r="F301" s="450"/>
      <c r="G301" s="450"/>
      <c r="H301" s="450"/>
      <c r="I301" s="450"/>
      <c r="J301" s="451">
        <v>162.29</v>
      </c>
      <c r="K301" s="450"/>
      <c r="L301" s="451">
        <v>973.74</v>
      </c>
      <c r="M301" s="450"/>
      <c r="N301" s="452"/>
    </row>
    <row r="302" spans="1:14" x14ac:dyDescent="0.25">
      <c r="A302" s="443"/>
      <c r="B302" s="442"/>
      <c r="C302" s="692" t="s">
        <v>464</v>
      </c>
      <c r="D302" s="692"/>
      <c r="E302" s="692"/>
      <c r="F302" s="445"/>
      <c r="G302" s="445"/>
      <c r="H302" s="445"/>
      <c r="I302" s="445"/>
      <c r="J302" s="446"/>
      <c r="K302" s="445"/>
      <c r="L302" s="446">
        <v>359.1</v>
      </c>
      <c r="M302" s="445"/>
      <c r="N302" s="448">
        <v>7304</v>
      </c>
    </row>
    <row r="303" spans="1:14" ht="67.5" x14ac:dyDescent="0.25">
      <c r="A303" s="443"/>
      <c r="B303" s="442" t="s">
        <v>595</v>
      </c>
      <c r="C303" s="692" t="s">
        <v>471</v>
      </c>
      <c r="D303" s="692"/>
      <c r="E303" s="692"/>
      <c r="F303" s="445" t="s">
        <v>596</v>
      </c>
      <c r="G303" s="453">
        <v>103</v>
      </c>
      <c r="H303" s="445"/>
      <c r="I303" s="453">
        <v>103</v>
      </c>
      <c r="J303" s="446"/>
      <c r="K303" s="445"/>
      <c r="L303" s="446">
        <v>369.87</v>
      </c>
      <c r="M303" s="445"/>
      <c r="N303" s="448">
        <v>7523</v>
      </c>
    </row>
    <row r="304" spans="1:14" ht="67.5" x14ac:dyDescent="0.25">
      <c r="A304" s="443"/>
      <c r="B304" s="442" t="s">
        <v>597</v>
      </c>
      <c r="C304" s="692" t="s">
        <v>472</v>
      </c>
      <c r="D304" s="692"/>
      <c r="E304" s="692"/>
      <c r="F304" s="445" t="s">
        <v>596</v>
      </c>
      <c r="G304" s="453">
        <v>60</v>
      </c>
      <c r="H304" s="445"/>
      <c r="I304" s="453">
        <v>60</v>
      </c>
      <c r="J304" s="446"/>
      <c r="K304" s="445"/>
      <c r="L304" s="446">
        <v>215.46</v>
      </c>
      <c r="M304" s="445"/>
      <c r="N304" s="448">
        <v>4382</v>
      </c>
    </row>
    <row r="305" spans="1:14" x14ac:dyDescent="0.25">
      <c r="A305" s="454"/>
      <c r="B305" s="455"/>
      <c r="C305" s="694" t="s">
        <v>465</v>
      </c>
      <c r="D305" s="694"/>
      <c r="E305" s="694"/>
      <c r="F305" s="436"/>
      <c r="G305" s="436"/>
      <c r="H305" s="436"/>
      <c r="I305" s="436"/>
      <c r="J305" s="438"/>
      <c r="K305" s="436"/>
      <c r="L305" s="438">
        <v>1559.07</v>
      </c>
      <c r="M305" s="450"/>
      <c r="N305" s="439">
        <v>23734</v>
      </c>
    </row>
    <row r="306" spans="1:14" x14ac:dyDescent="0.25">
      <c r="A306" s="700" t="s">
        <v>660</v>
      </c>
      <c r="B306" s="701"/>
      <c r="C306" s="701"/>
      <c r="D306" s="701"/>
      <c r="E306" s="701"/>
      <c r="F306" s="701"/>
      <c r="G306" s="701"/>
      <c r="H306" s="701"/>
      <c r="I306" s="701"/>
      <c r="J306" s="701"/>
      <c r="K306" s="701"/>
      <c r="L306" s="701"/>
      <c r="M306" s="701"/>
      <c r="N306" s="702"/>
    </row>
    <row r="307" spans="1:14" ht="22.5" x14ac:dyDescent="0.25">
      <c r="A307" s="434">
        <v>24</v>
      </c>
      <c r="B307" s="435" t="s">
        <v>648</v>
      </c>
      <c r="C307" s="694" t="s">
        <v>649</v>
      </c>
      <c r="D307" s="694"/>
      <c r="E307" s="694"/>
      <c r="F307" s="436" t="s">
        <v>650</v>
      </c>
      <c r="G307" s="436"/>
      <c r="H307" s="436"/>
      <c r="I307" s="437">
        <v>1</v>
      </c>
      <c r="J307" s="438"/>
      <c r="K307" s="436"/>
      <c r="L307" s="438"/>
      <c r="M307" s="436"/>
      <c r="N307" s="439"/>
    </row>
    <row r="308" spans="1:14" x14ac:dyDescent="0.25">
      <c r="A308" s="443"/>
      <c r="B308" s="444">
        <v>1</v>
      </c>
      <c r="C308" s="692" t="s">
        <v>461</v>
      </c>
      <c r="D308" s="692"/>
      <c r="E308" s="692"/>
      <c r="F308" s="445"/>
      <c r="G308" s="445"/>
      <c r="H308" s="445"/>
      <c r="I308" s="445"/>
      <c r="J308" s="446">
        <v>100.2</v>
      </c>
      <c r="K308" s="445"/>
      <c r="L308" s="446">
        <v>100.2</v>
      </c>
      <c r="M308" s="447">
        <v>20.34</v>
      </c>
      <c r="N308" s="448">
        <v>2038</v>
      </c>
    </row>
    <row r="309" spans="1:14" x14ac:dyDescent="0.25">
      <c r="A309" s="443"/>
      <c r="B309" s="444">
        <v>2</v>
      </c>
      <c r="C309" s="692" t="s">
        <v>466</v>
      </c>
      <c r="D309" s="692"/>
      <c r="E309" s="692"/>
      <c r="F309" s="445"/>
      <c r="G309" s="445"/>
      <c r="H309" s="445"/>
      <c r="I309" s="445"/>
      <c r="J309" s="446">
        <v>25.21</v>
      </c>
      <c r="K309" s="445"/>
      <c r="L309" s="446">
        <v>25.21</v>
      </c>
      <c r="M309" s="447">
        <v>8.7799999999999994</v>
      </c>
      <c r="N309" s="448">
        <v>221</v>
      </c>
    </row>
    <row r="310" spans="1:14" x14ac:dyDescent="0.25">
      <c r="A310" s="443"/>
      <c r="B310" s="444">
        <v>3</v>
      </c>
      <c r="C310" s="692" t="s">
        <v>467</v>
      </c>
      <c r="D310" s="692"/>
      <c r="E310" s="692"/>
      <c r="F310" s="445"/>
      <c r="G310" s="445"/>
      <c r="H310" s="445"/>
      <c r="I310" s="445"/>
      <c r="J310" s="446">
        <v>1.96</v>
      </c>
      <c r="K310" s="445"/>
      <c r="L310" s="446">
        <v>1.96</v>
      </c>
      <c r="M310" s="447">
        <v>20.34</v>
      </c>
      <c r="N310" s="448">
        <v>40</v>
      </c>
    </row>
    <row r="311" spans="1:14" x14ac:dyDescent="0.25">
      <c r="A311" s="443"/>
      <c r="B311" s="444">
        <v>4</v>
      </c>
      <c r="C311" s="692" t="s">
        <v>468</v>
      </c>
      <c r="D311" s="692"/>
      <c r="E311" s="692"/>
      <c r="F311" s="445"/>
      <c r="G311" s="445"/>
      <c r="H311" s="445"/>
      <c r="I311" s="445"/>
      <c r="J311" s="446">
        <v>23.84</v>
      </c>
      <c r="K311" s="445"/>
      <c r="L311" s="446">
        <v>23.84</v>
      </c>
      <c r="M311" s="447">
        <v>6.14</v>
      </c>
      <c r="N311" s="448">
        <v>146</v>
      </c>
    </row>
    <row r="312" spans="1:14" x14ac:dyDescent="0.25">
      <c r="A312" s="443"/>
      <c r="B312" s="442"/>
      <c r="C312" s="692" t="s">
        <v>462</v>
      </c>
      <c r="D312" s="692"/>
      <c r="E312" s="692"/>
      <c r="F312" s="445" t="s">
        <v>594</v>
      </c>
      <c r="G312" s="447">
        <v>8.24</v>
      </c>
      <c r="H312" s="445"/>
      <c r="I312" s="447">
        <v>8.24</v>
      </c>
      <c r="J312" s="446"/>
      <c r="K312" s="445"/>
      <c r="L312" s="446"/>
      <c r="M312" s="445"/>
      <c r="N312" s="448"/>
    </row>
    <row r="313" spans="1:14" x14ac:dyDescent="0.25">
      <c r="A313" s="443"/>
      <c r="B313" s="442"/>
      <c r="C313" s="692" t="s">
        <v>469</v>
      </c>
      <c r="D313" s="692"/>
      <c r="E313" s="692"/>
      <c r="F313" s="445" t="s">
        <v>594</v>
      </c>
      <c r="G313" s="447">
        <v>0.12</v>
      </c>
      <c r="H313" s="445"/>
      <c r="I313" s="447">
        <v>0.12</v>
      </c>
      <c r="J313" s="446"/>
      <c r="K313" s="445"/>
      <c r="L313" s="446"/>
      <c r="M313" s="445"/>
      <c r="N313" s="448"/>
    </row>
    <row r="314" spans="1:14" x14ac:dyDescent="0.25">
      <c r="A314" s="443"/>
      <c r="B314" s="442"/>
      <c r="C314" s="696" t="s">
        <v>463</v>
      </c>
      <c r="D314" s="696"/>
      <c r="E314" s="696"/>
      <c r="F314" s="450"/>
      <c r="G314" s="450"/>
      <c r="H314" s="450"/>
      <c r="I314" s="450"/>
      <c r="J314" s="451">
        <v>149.25</v>
      </c>
      <c r="K314" s="450"/>
      <c r="L314" s="451">
        <v>149.25</v>
      </c>
      <c r="M314" s="450"/>
      <c r="N314" s="452"/>
    </row>
    <row r="315" spans="1:14" x14ac:dyDescent="0.25">
      <c r="A315" s="443"/>
      <c r="B315" s="442"/>
      <c r="C315" s="692" t="s">
        <v>464</v>
      </c>
      <c r="D315" s="692"/>
      <c r="E315" s="692"/>
      <c r="F315" s="445"/>
      <c r="G315" s="445"/>
      <c r="H315" s="445"/>
      <c r="I315" s="445"/>
      <c r="J315" s="446"/>
      <c r="K315" s="445"/>
      <c r="L315" s="446">
        <v>102.16</v>
      </c>
      <c r="M315" s="445"/>
      <c r="N315" s="448">
        <v>2078</v>
      </c>
    </row>
    <row r="316" spans="1:14" ht="45" x14ac:dyDescent="0.25">
      <c r="A316" s="443"/>
      <c r="B316" s="442" t="s">
        <v>651</v>
      </c>
      <c r="C316" s="692" t="s">
        <v>652</v>
      </c>
      <c r="D316" s="692"/>
      <c r="E316" s="692"/>
      <c r="F316" s="445" t="s">
        <v>596</v>
      </c>
      <c r="G316" s="453">
        <v>90</v>
      </c>
      <c r="H316" s="445"/>
      <c r="I316" s="453">
        <v>90</v>
      </c>
      <c r="J316" s="446"/>
      <c r="K316" s="445"/>
      <c r="L316" s="446">
        <v>91.94</v>
      </c>
      <c r="M316" s="445"/>
      <c r="N316" s="448">
        <v>1870</v>
      </c>
    </row>
    <row r="317" spans="1:14" ht="45" x14ac:dyDescent="0.25">
      <c r="A317" s="443"/>
      <c r="B317" s="442" t="s">
        <v>653</v>
      </c>
      <c r="C317" s="692" t="s">
        <v>654</v>
      </c>
      <c r="D317" s="692"/>
      <c r="E317" s="692"/>
      <c r="F317" s="445" t="s">
        <v>596</v>
      </c>
      <c r="G317" s="453">
        <v>46</v>
      </c>
      <c r="H317" s="445"/>
      <c r="I317" s="453">
        <v>46</v>
      </c>
      <c r="J317" s="446"/>
      <c r="K317" s="445"/>
      <c r="L317" s="446">
        <v>46.99</v>
      </c>
      <c r="M317" s="445"/>
      <c r="N317" s="448">
        <v>956</v>
      </c>
    </row>
    <row r="318" spans="1:14" x14ac:dyDescent="0.25">
      <c r="A318" s="454"/>
      <c r="B318" s="455"/>
      <c r="C318" s="694" t="s">
        <v>465</v>
      </c>
      <c r="D318" s="694"/>
      <c r="E318" s="694"/>
      <c r="F318" s="436"/>
      <c r="G318" s="436"/>
      <c r="H318" s="436"/>
      <c r="I318" s="436"/>
      <c r="J318" s="438"/>
      <c r="K318" s="436"/>
      <c r="L318" s="438">
        <v>288.18</v>
      </c>
      <c r="M318" s="450"/>
      <c r="N318" s="439">
        <v>5231</v>
      </c>
    </row>
    <row r="319" spans="1:14" ht="22.5" x14ac:dyDescent="0.25">
      <c r="A319" s="434">
        <v>25</v>
      </c>
      <c r="B319" s="435" t="s">
        <v>661</v>
      </c>
      <c r="C319" s="694" t="s">
        <v>662</v>
      </c>
      <c r="D319" s="694"/>
      <c r="E319" s="694"/>
      <c r="F319" s="436" t="s">
        <v>663</v>
      </c>
      <c r="G319" s="436"/>
      <c r="H319" s="436"/>
      <c r="I319" s="437">
        <v>1</v>
      </c>
      <c r="J319" s="438"/>
      <c r="K319" s="436"/>
      <c r="L319" s="438"/>
      <c r="M319" s="436"/>
      <c r="N319" s="439"/>
    </row>
    <row r="320" spans="1:14" x14ac:dyDescent="0.25">
      <c r="A320" s="443"/>
      <c r="B320" s="444">
        <v>1</v>
      </c>
      <c r="C320" s="692" t="s">
        <v>461</v>
      </c>
      <c r="D320" s="692"/>
      <c r="E320" s="692"/>
      <c r="F320" s="445"/>
      <c r="G320" s="445"/>
      <c r="H320" s="445"/>
      <c r="I320" s="445"/>
      <c r="J320" s="446">
        <v>177.54</v>
      </c>
      <c r="K320" s="445"/>
      <c r="L320" s="446">
        <v>177.54</v>
      </c>
      <c r="M320" s="447">
        <v>20.34</v>
      </c>
      <c r="N320" s="448">
        <v>3611</v>
      </c>
    </row>
    <row r="321" spans="1:14" x14ac:dyDescent="0.25">
      <c r="A321" s="443"/>
      <c r="B321" s="444">
        <v>2</v>
      </c>
      <c r="C321" s="692" t="s">
        <v>466</v>
      </c>
      <c r="D321" s="692"/>
      <c r="E321" s="692"/>
      <c r="F321" s="445"/>
      <c r="G321" s="445"/>
      <c r="H321" s="445"/>
      <c r="I321" s="445"/>
      <c r="J321" s="446">
        <v>172.26</v>
      </c>
      <c r="K321" s="445"/>
      <c r="L321" s="446">
        <v>172.26</v>
      </c>
      <c r="M321" s="447">
        <v>8.7799999999999994</v>
      </c>
      <c r="N321" s="448">
        <v>1512</v>
      </c>
    </row>
    <row r="322" spans="1:14" x14ac:dyDescent="0.25">
      <c r="A322" s="443"/>
      <c r="B322" s="444">
        <v>3</v>
      </c>
      <c r="C322" s="692" t="s">
        <v>467</v>
      </c>
      <c r="D322" s="692"/>
      <c r="E322" s="692"/>
      <c r="F322" s="445"/>
      <c r="G322" s="445"/>
      <c r="H322" s="445"/>
      <c r="I322" s="445"/>
      <c r="J322" s="446">
        <v>13.06</v>
      </c>
      <c r="K322" s="445"/>
      <c r="L322" s="446">
        <v>13.06</v>
      </c>
      <c r="M322" s="447">
        <v>20.34</v>
      </c>
      <c r="N322" s="448">
        <v>266</v>
      </c>
    </row>
    <row r="323" spans="1:14" x14ac:dyDescent="0.25">
      <c r="A323" s="443"/>
      <c r="B323" s="444">
        <v>4</v>
      </c>
      <c r="C323" s="692" t="s">
        <v>468</v>
      </c>
      <c r="D323" s="692"/>
      <c r="E323" s="692"/>
      <c r="F323" s="445"/>
      <c r="G323" s="445"/>
      <c r="H323" s="445"/>
      <c r="I323" s="445"/>
      <c r="J323" s="446">
        <v>116.74</v>
      </c>
      <c r="K323" s="445"/>
      <c r="L323" s="446">
        <v>116.74</v>
      </c>
      <c r="M323" s="447">
        <v>6.14</v>
      </c>
      <c r="N323" s="448">
        <v>717</v>
      </c>
    </row>
    <row r="324" spans="1:14" x14ac:dyDescent="0.25">
      <c r="A324" s="443"/>
      <c r="B324" s="442"/>
      <c r="C324" s="692" t="s">
        <v>462</v>
      </c>
      <c r="D324" s="692"/>
      <c r="E324" s="692"/>
      <c r="F324" s="445" t="s">
        <v>594</v>
      </c>
      <c r="G324" s="456">
        <v>14.6</v>
      </c>
      <c r="H324" s="445"/>
      <c r="I324" s="456">
        <v>14.6</v>
      </c>
      <c r="J324" s="446"/>
      <c r="K324" s="445"/>
      <c r="L324" s="446"/>
      <c r="M324" s="445"/>
      <c r="N324" s="448"/>
    </row>
    <row r="325" spans="1:14" x14ac:dyDescent="0.25">
      <c r="A325" s="443"/>
      <c r="B325" s="442"/>
      <c r="C325" s="692" t="s">
        <v>469</v>
      </c>
      <c r="D325" s="692"/>
      <c r="E325" s="692"/>
      <c r="F325" s="445" t="s">
        <v>594</v>
      </c>
      <c r="G325" s="456">
        <v>0.8</v>
      </c>
      <c r="H325" s="445"/>
      <c r="I325" s="456">
        <v>0.8</v>
      </c>
      <c r="J325" s="446"/>
      <c r="K325" s="445"/>
      <c r="L325" s="446"/>
      <c r="M325" s="445"/>
      <c r="N325" s="448"/>
    </row>
    <row r="326" spans="1:14" x14ac:dyDescent="0.25">
      <c r="A326" s="443"/>
      <c r="B326" s="442"/>
      <c r="C326" s="696" t="s">
        <v>463</v>
      </c>
      <c r="D326" s="696"/>
      <c r="E326" s="696"/>
      <c r="F326" s="450"/>
      <c r="G326" s="450"/>
      <c r="H326" s="450"/>
      <c r="I326" s="450"/>
      <c r="J326" s="451">
        <v>466.54</v>
      </c>
      <c r="K326" s="450"/>
      <c r="L326" s="451">
        <v>466.54</v>
      </c>
      <c r="M326" s="450"/>
      <c r="N326" s="452"/>
    </row>
    <row r="327" spans="1:14" x14ac:dyDescent="0.25">
      <c r="A327" s="443"/>
      <c r="B327" s="442"/>
      <c r="C327" s="692" t="s">
        <v>464</v>
      </c>
      <c r="D327" s="692"/>
      <c r="E327" s="692"/>
      <c r="F327" s="445"/>
      <c r="G327" s="445"/>
      <c r="H327" s="445"/>
      <c r="I327" s="445"/>
      <c r="J327" s="446"/>
      <c r="K327" s="445"/>
      <c r="L327" s="446">
        <v>190.6</v>
      </c>
      <c r="M327" s="445"/>
      <c r="N327" s="448">
        <v>3877</v>
      </c>
    </row>
    <row r="328" spans="1:14" ht="78.75" x14ac:dyDescent="0.25">
      <c r="A328" s="443"/>
      <c r="B328" s="442" t="s">
        <v>630</v>
      </c>
      <c r="C328" s="692" t="s">
        <v>473</v>
      </c>
      <c r="D328" s="692"/>
      <c r="E328" s="692"/>
      <c r="F328" s="445" t="s">
        <v>596</v>
      </c>
      <c r="G328" s="453">
        <v>97</v>
      </c>
      <c r="H328" s="445"/>
      <c r="I328" s="453">
        <v>97</v>
      </c>
      <c r="J328" s="446"/>
      <c r="K328" s="445"/>
      <c r="L328" s="446">
        <v>184.88</v>
      </c>
      <c r="M328" s="445"/>
      <c r="N328" s="448">
        <v>3761</v>
      </c>
    </row>
    <row r="329" spans="1:14" ht="78.75" x14ac:dyDescent="0.25">
      <c r="A329" s="443"/>
      <c r="B329" s="442" t="s">
        <v>631</v>
      </c>
      <c r="C329" s="692" t="s">
        <v>474</v>
      </c>
      <c r="D329" s="692"/>
      <c r="E329" s="692"/>
      <c r="F329" s="445" t="s">
        <v>596</v>
      </c>
      <c r="G329" s="453">
        <v>51</v>
      </c>
      <c r="H329" s="445"/>
      <c r="I329" s="453">
        <v>51</v>
      </c>
      <c r="J329" s="446"/>
      <c r="K329" s="445"/>
      <c r="L329" s="446">
        <v>97.21</v>
      </c>
      <c r="M329" s="445"/>
      <c r="N329" s="448">
        <v>1977</v>
      </c>
    </row>
    <row r="330" spans="1:14" x14ac:dyDescent="0.25">
      <c r="A330" s="454"/>
      <c r="B330" s="455"/>
      <c r="C330" s="694" t="s">
        <v>465</v>
      </c>
      <c r="D330" s="694"/>
      <c r="E330" s="694"/>
      <c r="F330" s="436"/>
      <c r="G330" s="436"/>
      <c r="H330" s="436"/>
      <c r="I330" s="436"/>
      <c r="J330" s="438"/>
      <c r="K330" s="436"/>
      <c r="L330" s="438">
        <v>748.63</v>
      </c>
      <c r="M330" s="450"/>
      <c r="N330" s="439">
        <v>11578</v>
      </c>
    </row>
    <row r="331" spans="1:14" ht="22.5" x14ac:dyDescent="0.25">
      <c r="A331" s="434">
        <v>26</v>
      </c>
      <c r="B331" s="435" t="s">
        <v>626</v>
      </c>
      <c r="C331" s="694" t="s">
        <v>627</v>
      </c>
      <c r="D331" s="694"/>
      <c r="E331" s="694"/>
      <c r="F331" s="436" t="s">
        <v>628</v>
      </c>
      <c r="G331" s="436"/>
      <c r="H331" s="436"/>
      <c r="I331" s="461">
        <v>0.16</v>
      </c>
      <c r="J331" s="438"/>
      <c r="K331" s="436"/>
      <c r="L331" s="438"/>
      <c r="M331" s="436"/>
      <c r="N331" s="439"/>
    </row>
    <row r="332" spans="1:14" x14ac:dyDescent="0.25">
      <c r="A332" s="440"/>
      <c r="B332" s="409"/>
      <c r="C332" s="692" t="s">
        <v>664</v>
      </c>
      <c r="D332" s="692"/>
      <c r="E332" s="692"/>
      <c r="F332" s="692"/>
      <c r="G332" s="692"/>
      <c r="H332" s="692"/>
      <c r="I332" s="692"/>
      <c r="J332" s="692"/>
      <c r="K332" s="692"/>
      <c r="L332" s="692"/>
      <c r="M332" s="692"/>
      <c r="N332" s="695"/>
    </row>
    <row r="333" spans="1:14" x14ac:dyDescent="0.25">
      <c r="A333" s="443"/>
      <c r="B333" s="444">
        <v>1</v>
      </c>
      <c r="C333" s="692" t="s">
        <v>461</v>
      </c>
      <c r="D333" s="692"/>
      <c r="E333" s="692"/>
      <c r="F333" s="445"/>
      <c r="G333" s="445"/>
      <c r="H333" s="445"/>
      <c r="I333" s="445"/>
      <c r="J333" s="446">
        <v>183.86</v>
      </c>
      <c r="K333" s="445"/>
      <c r="L333" s="446">
        <v>29.42</v>
      </c>
      <c r="M333" s="447">
        <v>20.34</v>
      </c>
      <c r="N333" s="448">
        <v>598</v>
      </c>
    </row>
    <row r="334" spans="1:14" x14ac:dyDescent="0.25">
      <c r="A334" s="443"/>
      <c r="B334" s="444">
        <v>4</v>
      </c>
      <c r="C334" s="692" t="s">
        <v>468</v>
      </c>
      <c r="D334" s="692"/>
      <c r="E334" s="692"/>
      <c r="F334" s="445"/>
      <c r="G334" s="445"/>
      <c r="H334" s="445"/>
      <c r="I334" s="445"/>
      <c r="J334" s="446">
        <v>3.68</v>
      </c>
      <c r="K334" s="445"/>
      <c r="L334" s="446">
        <v>0.59</v>
      </c>
      <c r="M334" s="447">
        <v>6.14</v>
      </c>
      <c r="N334" s="448">
        <v>4</v>
      </c>
    </row>
    <row r="335" spans="1:14" x14ac:dyDescent="0.25">
      <c r="A335" s="443"/>
      <c r="B335" s="442"/>
      <c r="C335" s="692" t="s">
        <v>462</v>
      </c>
      <c r="D335" s="692"/>
      <c r="E335" s="692"/>
      <c r="F335" s="445" t="s">
        <v>594</v>
      </c>
      <c r="G335" s="447">
        <v>15.12</v>
      </c>
      <c r="H335" s="445"/>
      <c r="I335" s="449">
        <v>2.4192</v>
      </c>
      <c r="J335" s="446"/>
      <c r="K335" s="445"/>
      <c r="L335" s="446"/>
      <c r="M335" s="445"/>
      <c r="N335" s="448"/>
    </row>
    <row r="336" spans="1:14" x14ac:dyDescent="0.25">
      <c r="A336" s="443"/>
      <c r="B336" s="442"/>
      <c r="C336" s="696" t="s">
        <v>463</v>
      </c>
      <c r="D336" s="696"/>
      <c r="E336" s="696"/>
      <c r="F336" s="450"/>
      <c r="G336" s="450"/>
      <c r="H336" s="450"/>
      <c r="I336" s="450"/>
      <c r="J336" s="451">
        <v>187.54</v>
      </c>
      <c r="K336" s="450"/>
      <c r="L336" s="451">
        <v>30.01</v>
      </c>
      <c r="M336" s="450"/>
      <c r="N336" s="452"/>
    </row>
    <row r="337" spans="1:14" x14ac:dyDescent="0.25">
      <c r="A337" s="443"/>
      <c r="B337" s="442"/>
      <c r="C337" s="692" t="s">
        <v>464</v>
      </c>
      <c r="D337" s="692"/>
      <c r="E337" s="692"/>
      <c r="F337" s="445"/>
      <c r="G337" s="445"/>
      <c r="H337" s="445"/>
      <c r="I337" s="445"/>
      <c r="J337" s="446"/>
      <c r="K337" s="445"/>
      <c r="L337" s="446">
        <v>29.42</v>
      </c>
      <c r="M337" s="445"/>
      <c r="N337" s="448">
        <v>598</v>
      </c>
    </row>
    <row r="338" spans="1:14" ht="78.75" x14ac:dyDescent="0.25">
      <c r="A338" s="443"/>
      <c r="B338" s="442" t="s">
        <v>630</v>
      </c>
      <c r="C338" s="692" t="s">
        <v>473</v>
      </c>
      <c r="D338" s="692"/>
      <c r="E338" s="692"/>
      <c r="F338" s="445" t="s">
        <v>596</v>
      </c>
      <c r="G338" s="453">
        <v>97</v>
      </c>
      <c r="H338" s="445"/>
      <c r="I338" s="453">
        <v>97</v>
      </c>
      <c r="J338" s="446"/>
      <c r="K338" s="445"/>
      <c r="L338" s="446">
        <v>28.54</v>
      </c>
      <c r="M338" s="445"/>
      <c r="N338" s="448">
        <v>580</v>
      </c>
    </row>
    <row r="339" spans="1:14" ht="78.75" x14ac:dyDescent="0.25">
      <c r="A339" s="443"/>
      <c r="B339" s="442" t="s">
        <v>631</v>
      </c>
      <c r="C339" s="692" t="s">
        <v>474</v>
      </c>
      <c r="D339" s="692"/>
      <c r="E339" s="692"/>
      <c r="F339" s="445" t="s">
        <v>596</v>
      </c>
      <c r="G339" s="453">
        <v>51</v>
      </c>
      <c r="H339" s="445"/>
      <c r="I339" s="453">
        <v>51</v>
      </c>
      <c r="J339" s="446"/>
      <c r="K339" s="445"/>
      <c r="L339" s="446">
        <v>15</v>
      </c>
      <c r="M339" s="445"/>
      <c r="N339" s="448">
        <v>305</v>
      </c>
    </row>
    <row r="340" spans="1:14" x14ac:dyDescent="0.25">
      <c r="A340" s="454"/>
      <c r="B340" s="455"/>
      <c r="C340" s="694" t="s">
        <v>465</v>
      </c>
      <c r="D340" s="694"/>
      <c r="E340" s="694"/>
      <c r="F340" s="436"/>
      <c r="G340" s="436"/>
      <c r="H340" s="436"/>
      <c r="I340" s="436"/>
      <c r="J340" s="438"/>
      <c r="K340" s="436"/>
      <c r="L340" s="438">
        <v>73.55</v>
      </c>
      <c r="M340" s="450"/>
      <c r="N340" s="439">
        <v>1487</v>
      </c>
    </row>
    <row r="341" spans="1:14" ht="22.5" x14ac:dyDescent="0.25">
      <c r="A341" s="434">
        <v>27</v>
      </c>
      <c r="B341" s="435" t="s">
        <v>786</v>
      </c>
      <c r="C341" s="694" t="s">
        <v>787</v>
      </c>
      <c r="D341" s="694"/>
      <c r="E341" s="694"/>
      <c r="F341" s="436" t="s">
        <v>788</v>
      </c>
      <c r="G341" s="436"/>
      <c r="H341" s="436"/>
      <c r="I341" s="461">
        <v>0.06</v>
      </c>
      <c r="J341" s="438"/>
      <c r="K341" s="436"/>
      <c r="L341" s="438"/>
      <c r="M341" s="436"/>
      <c r="N341" s="439"/>
    </row>
    <row r="342" spans="1:14" x14ac:dyDescent="0.25">
      <c r="A342" s="440"/>
      <c r="B342" s="409"/>
      <c r="C342" s="692" t="s">
        <v>789</v>
      </c>
      <c r="D342" s="692"/>
      <c r="E342" s="692"/>
      <c r="F342" s="692"/>
      <c r="G342" s="692"/>
      <c r="H342" s="692"/>
      <c r="I342" s="692"/>
      <c r="J342" s="692"/>
      <c r="K342" s="692"/>
      <c r="L342" s="692"/>
      <c r="M342" s="692"/>
      <c r="N342" s="695"/>
    </row>
    <row r="343" spans="1:14" x14ac:dyDescent="0.25">
      <c r="A343" s="443"/>
      <c r="B343" s="444">
        <v>1</v>
      </c>
      <c r="C343" s="692" t="s">
        <v>461</v>
      </c>
      <c r="D343" s="692"/>
      <c r="E343" s="692"/>
      <c r="F343" s="445"/>
      <c r="G343" s="445"/>
      <c r="H343" s="445"/>
      <c r="I343" s="445"/>
      <c r="J343" s="446">
        <v>120.63</v>
      </c>
      <c r="K343" s="445"/>
      <c r="L343" s="446">
        <v>7.24</v>
      </c>
      <c r="M343" s="447">
        <v>20.34</v>
      </c>
      <c r="N343" s="448">
        <v>147</v>
      </c>
    </row>
    <row r="344" spans="1:14" x14ac:dyDescent="0.25">
      <c r="A344" s="443"/>
      <c r="B344" s="444">
        <v>2</v>
      </c>
      <c r="C344" s="692" t="s">
        <v>466</v>
      </c>
      <c r="D344" s="692"/>
      <c r="E344" s="692"/>
      <c r="F344" s="445"/>
      <c r="G344" s="445"/>
      <c r="H344" s="445"/>
      <c r="I344" s="445"/>
      <c r="J344" s="446">
        <v>56.46</v>
      </c>
      <c r="K344" s="445"/>
      <c r="L344" s="446">
        <v>3.39</v>
      </c>
      <c r="M344" s="447">
        <v>8.7799999999999994</v>
      </c>
      <c r="N344" s="448">
        <v>30</v>
      </c>
    </row>
    <row r="345" spans="1:14" x14ac:dyDescent="0.25">
      <c r="A345" s="443"/>
      <c r="B345" s="444">
        <v>3</v>
      </c>
      <c r="C345" s="692" t="s">
        <v>467</v>
      </c>
      <c r="D345" s="692"/>
      <c r="E345" s="692"/>
      <c r="F345" s="445"/>
      <c r="G345" s="445"/>
      <c r="H345" s="445"/>
      <c r="I345" s="445"/>
      <c r="J345" s="446">
        <v>3.27</v>
      </c>
      <c r="K345" s="445"/>
      <c r="L345" s="446">
        <v>0.2</v>
      </c>
      <c r="M345" s="447">
        <v>20.34</v>
      </c>
      <c r="N345" s="448">
        <v>4</v>
      </c>
    </row>
    <row r="346" spans="1:14" x14ac:dyDescent="0.25">
      <c r="A346" s="443"/>
      <c r="B346" s="444">
        <v>4</v>
      </c>
      <c r="C346" s="692" t="s">
        <v>468</v>
      </c>
      <c r="D346" s="692"/>
      <c r="E346" s="692"/>
      <c r="F346" s="445"/>
      <c r="G346" s="445"/>
      <c r="H346" s="445"/>
      <c r="I346" s="445"/>
      <c r="J346" s="446">
        <v>38.119999999999997</v>
      </c>
      <c r="K346" s="445"/>
      <c r="L346" s="446">
        <v>2.29</v>
      </c>
      <c r="M346" s="447">
        <v>6.14</v>
      </c>
      <c r="N346" s="448">
        <v>14</v>
      </c>
    </row>
    <row r="347" spans="1:14" x14ac:dyDescent="0.25">
      <c r="A347" s="443"/>
      <c r="B347" s="442"/>
      <c r="C347" s="692" t="s">
        <v>462</v>
      </c>
      <c r="D347" s="692"/>
      <c r="E347" s="692"/>
      <c r="F347" s="445" t="s">
        <v>594</v>
      </c>
      <c r="G347" s="447">
        <v>9.92</v>
      </c>
      <c r="H347" s="445"/>
      <c r="I347" s="449">
        <v>0.59519999999999995</v>
      </c>
      <c r="J347" s="446"/>
      <c r="K347" s="445"/>
      <c r="L347" s="446"/>
      <c r="M347" s="445"/>
      <c r="N347" s="448"/>
    </row>
    <row r="348" spans="1:14" x14ac:dyDescent="0.25">
      <c r="A348" s="443"/>
      <c r="B348" s="442"/>
      <c r="C348" s="692" t="s">
        <v>469</v>
      </c>
      <c r="D348" s="692"/>
      <c r="E348" s="692"/>
      <c r="F348" s="445" t="s">
        <v>594</v>
      </c>
      <c r="G348" s="456">
        <v>0.2</v>
      </c>
      <c r="H348" s="445"/>
      <c r="I348" s="457">
        <v>1.2E-2</v>
      </c>
      <c r="J348" s="446"/>
      <c r="K348" s="445"/>
      <c r="L348" s="446"/>
      <c r="M348" s="445"/>
      <c r="N348" s="448"/>
    </row>
    <row r="349" spans="1:14" x14ac:dyDescent="0.25">
      <c r="A349" s="443"/>
      <c r="B349" s="442"/>
      <c r="C349" s="696" t="s">
        <v>463</v>
      </c>
      <c r="D349" s="696"/>
      <c r="E349" s="696"/>
      <c r="F349" s="450"/>
      <c r="G349" s="450"/>
      <c r="H349" s="450"/>
      <c r="I349" s="450"/>
      <c r="J349" s="451">
        <v>215.21</v>
      </c>
      <c r="K349" s="450"/>
      <c r="L349" s="451">
        <v>12.92</v>
      </c>
      <c r="M349" s="450"/>
      <c r="N349" s="452"/>
    </row>
    <row r="350" spans="1:14" x14ac:dyDescent="0.25">
      <c r="A350" s="443"/>
      <c r="B350" s="442"/>
      <c r="C350" s="692" t="s">
        <v>464</v>
      </c>
      <c r="D350" s="692"/>
      <c r="E350" s="692"/>
      <c r="F350" s="445"/>
      <c r="G350" s="445"/>
      <c r="H350" s="445"/>
      <c r="I350" s="445"/>
      <c r="J350" s="446"/>
      <c r="K350" s="445"/>
      <c r="L350" s="446">
        <v>7.44</v>
      </c>
      <c r="M350" s="445"/>
      <c r="N350" s="448">
        <v>151</v>
      </c>
    </row>
    <row r="351" spans="1:14" ht="78.75" x14ac:dyDescent="0.25">
      <c r="A351" s="443"/>
      <c r="B351" s="442" t="s">
        <v>630</v>
      </c>
      <c r="C351" s="692" t="s">
        <v>473</v>
      </c>
      <c r="D351" s="692"/>
      <c r="E351" s="692"/>
      <c r="F351" s="445" t="s">
        <v>596</v>
      </c>
      <c r="G351" s="453">
        <v>97</v>
      </c>
      <c r="H351" s="445"/>
      <c r="I351" s="453">
        <v>97</v>
      </c>
      <c r="J351" s="446"/>
      <c r="K351" s="445"/>
      <c r="L351" s="446">
        <v>7.22</v>
      </c>
      <c r="M351" s="445"/>
      <c r="N351" s="448">
        <v>146</v>
      </c>
    </row>
    <row r="352" spans="1:14" ht="78.75" x14ac:dyDescent="0.25">
      <c r="A352" s="443"/>
      <c r="B352" s="442" t="s">
        <v>631</v>
      </c>
      <c r="C352" s="692" t="s">
        <v>474</v>
      </c>
      <c r="D352" s="692"/>
      <c r="E352" s="692"/>
      <c r="F352" s="445" t="s">
        <v>596</v>
      </c>
      <c r="G352" s="453">
        <v>51</v>
      </c>
      <c r="H352" s="445"/>
      <c r="I352" s="453">
        <v>51</v>
      </c>
      <c r="J352" s="446"/>
      <c r="K352" s="445"/>
      <c r="L352" s="446">
        <v>3.79</v>
      </c>
      <c r="M352" s="445"/>
      <c r="N352" s="448">
        <v>77</v>
      </c>
    </row>
    <row r="353" spans="1:14" x14ac:dyDescent="0.25">
      <c r="A353" s="454"/>
      <c r="B353" s="455"/>
      <c r="C353" s="694" t="s">
        <v>465</v>
      </c>
      <c r="D353" s="694"/>
      <c r="E353" s="694"/>
      <c r="F353" s="436"/>
      <c r="G353" s="436"/>
      <c r="H353" s="436"/>
      <c r="I353" s="436"/>
      <c r="J353" s="438"/>
      <c r="K353" s="436"/>
      <c r="L353" s="438">
        <v>23.93</v>
      </c>
      <c r="M353" s="450"/>
      <c r="N353" s="439">
        <v>414</v>
      </c>
    </row>
    <row r="354" spans="1:14" ht="22.5" x14ac:dyDescent="0.25">
      <c r="A354" s="434">
        <v>28</v>
      </c>
      <c r="B354" s="435" t="s">
        <v>790</v>
      </c>
      <c r="C354" s="694" t="s">
        <v>791</v>
      </c>
      <c r="D354" s="694"/>
      <c r="E354" s="694"/>
      <c r="F354" s="436" t="s">
        <v>650</v>
      </c>
      <c r="G354" s="436"/>
      <c r="H354" s="436"/>
      <c r="I354" s="437">
        <v>1</v>
      </c>
      <c r="J354" s="438"/>
      <c r="K354" s="436"/>
      <c r="L354" s="438"/>
      <c r="M354" s="436"/>
      <c r="N354" s="439"/>
    </row>
    <row r="355" spans="1:14" x14ac:dyDescent="0.25">
      <c r="A355" s="443"/>
      <c r="B355" s="444">
        <v>1</v>
      </c>
      <c r="C355" s="692" t="s">
        <v>461</v>
      </c>
      <c r="D355" s="692"/>
      <c r="E355" s="692"/>
      <c r="F355" s="445"/>
      <c r="G355" s="445"/>
      <c r="H355" s="445"/>
      <c r="I355" s="445"/>
      <c r="J355" s="446">
        <v>43.76</v>
      </c>
      <c r="K355" s="445"/>
      <c r="L355" s="446">
        <v>43.76</v>
      </c>
      <c r="M355" s="447">
        <v>20.34</v>
      </c>
      <c r="N355" s="448">
        <v>890</v>
      </c>
    </row>
    <row r="356" spans="1:14" x14ac:dyDescent="0.25">
      <c r="A356" s="443"/>
      <c r="B356" s="444">
        <v>2</v>
      </c>
      <c r="C356" s="692" t="s">
        <v>466</v>
      </c>
      <c r="D356" s="692"/>
      <c r="E356" s="692"/>
      <c r="F356" s="445"/>
      <c r="G356" s="445"/>
      <c r="H356" s="445"/>
      <c r="I356" s="445"/>
      <c r="J356" s="446">
        <v>4.6900000000000004</v>
      </c>
      <c r="K356" s="445"/>
      <c r="L356" s="446">
        <v>4.6900000000000004</v>
      </c>
      <c r="M356" s="447">
        <v>8.7799999999999994</v>
      </c>
      <c r="N356" s="448">
        <v>41</v>
      </c>
    </row>
    <row r="357" spans="1:14" x14ac:dyDescent="0.25">
      <c r="A357" s="443"/>
      <c r="B357" s="444">
        <v>3</v>
      </c>
      <c r="C357" s="692" t="s">
        <v>467</v>
      </c>
      <c r="D357" s="692"/>
      <c r="E357" s="692"/>
      <c r="F357" s="445"/>
      <c r="G357" s="445"/>
      <c r="H357" s="445"/>
      <c r="I357" s="445"/>
      <c r="J357" s="446">
        <v>0.33</v>
      </c>
      <c r="K357" s="445"/>
      <c r="L357" s="446">
        <v>0.33</v>
      </c>
      <c r="M357" s="447">
        <v>20.34</v>
      </c>
      <c r="N357" s="448">
        <v>7</v>
      </c>
    </row>
    <row r="358" spans="1:14" x14ac:dyDescent="0.25">
      <c r="A358" s="443"/>
      <c r="B358" s="444">
        <v>4</v>
      </c>
      <c r="C358" s="692" t="s">
        <v>468</v>
      </c>
      <c r="D358" s="692"/>
      <c r="E358" s="692"/>
      <c r="F358" s="445"/>
      <c r="G358" s="445"/>
      <c r="H358" s="445"/>
      <c r="I358" s="445"/>
      <c r="J358" s="446">
        <v>78.930000000000007</v>
      </c>
      <c r="K358" s="445"/>
      <c r="L358" s="446">
        <v>78.930000000000007</v>
      </c>
      <c r="M358" s="447">
        <v>6.14</v>
      </c>
      <c r="N358" s="448">
        <v>485</v>
      </c>
    </row>
    <row r="359" spans="1:14" x14ac:dyDescent="0.25">
      <c r="A359" s="443"/>
      <c r="B359" s="442"/>
      <c r="C359" s="692" t="s">
        <v>462</v>
      </c>
      <c r="D359" s="692"/>
      <c r="E359" s="692"/>
      <c r="F359" s="445" t="s">
        <v>594</v>
      </c>
      <c r="G359" s="447">
        <v>3.49</v>
      </c>
      <c r="H359" s="445"/>
      <c r="I359" s="447">
        <v>3.49</v>
      </c>
      <c r="J359" s="446"/>
      <c r="K359" s="445"/>
      <c r="L359" s="446"/>
      <c r="M359" s="445"/>
      <c r="N359" s="448"/>
    </row>
    <row r="360" spans="1:14" x14ac:dyDescent="0.25">
      <c r="A360" s="443"/>
      <c r="B360" s="442"/>
      <c r="C360" s="692" t="s">
        <v>469</v>
      </c>
      <c r="D360" s="692"/>
      <c r="E360" s="692"/>
      <c r="F360" s="445" t="s">
        <v>594</v>
      </c>
      <c r="G360" s="447">
        <v>0.02</v>
      </c>
      <c r="H360" s="445"/>
      <c r="I360" s="447">
        <v>0.02</v>
      </c>
      <c r="J360" s="446"/>
      <c r="K360" s="445"/>
      <c r="L360" s="446"/>
      <c r="M360" s="445"/>
      <c r="N360" s="448"/>
    </row>
    <row r="361" spans="1:14" x14ac:dyDescent="0.25">
      <c r="A361" s="443"/>
      <c r="B361" s="442"/>
      <c r="C361" s="696" t="s">
        <v>463</v>
      </c>
      <c r="D361" s="696"/>
      <c r="E361" s="696"/>
      <c r="F361" s="450"/>
      <c r="G361" s="450"/>
      <c r="H361" s="450"/>
      <c r="I361" s="450"/>
      <c r="J361" s="451">
        <v>127.38</v>
      </c>
      <c r="K361" s="450"/>
      <c r="L361" s="451">
        <v>127.38</v>
      </c>
      <c r="M361" s="450"/>
      <c r="N361" s="452"/>
    </row>
    <row r="362" spans="1:14" x14ac:dyDescent="0.25">
      <c r="A362" s="443"/>
      <c r="B362" s="442"/>
      <c r="C362" s="692" t="s">
        <v>464</v>
      </c>
      <c r="D362" s="692"/>
      <c r="E362" s="692"/>
      <c r="F362" s="445"/>
      <c r="G362" s="445"/>
      <c r="H362" s="445"/>
      <c r="I362" s="445"/>
      <c r="J362" s="446"/>
      <c r="K362" s="445"/>
      <c r="L362" s="446">
        <v>44.09</v>
      </c>
      <c r="M362" s="445"/>
      <c r="N362" s="448">
        <v>897</v>
      </c>
    </row>
    <row r="363" spans="1:14" ht="78.75" x14ac:dyDescent="0.25">
      <c r="A363" s="443"/>
      <c r="B363" s="442" t="s">
        <v>630</v>
      </c>
      <c r="C363" s="692" t="s">
        <v>473</v>
      </c>
      <c r="D363" s="692"/>
      <c r="E363" s="692"/>
      <c r="F363" s="445" t="s">
        <v>596</v>
      </c>
      <c r="G363" s="453">
        <v>97</v>
      </c>
      <c r="H363" s="445"/>
      <c r="I363" s="453">
        <v>97</v>
      </c>
      <c r="J363" s="446"/>
      <c r="K363" s="445"/>
      <c r="L363" s="446">
        <v>42.77</v>
      </c>
      <c r="M363" s="445"/>
      <c r="N363" s="448">
        <v>870</v>
      </c>
    </row>
    <row r="364" spans="1:14" ht="78.75" x14ac:dyDescent="0.25">
      <c r="A364" s="443"/>
      <c r="B364" s="442" t="s">
        <v>631</v>
      </c>
      <c r="C364" s="692" t="s">
        <v>474</v>
      </c>
      <c r="D364" s="692"/>
      <c r="E364" s="692"/>
      <c r="F364" s="445" t="s">
        <v>596</v>
      </c>
      <c r="G364" s="453">
        <v>51</v>
      </c>
      <c r="H364" s="445"/>
      <c r="I364" s="453">
        <v>51</v>
      </c>
      <c r="J364" s="446"/>
      <c r="K364" s="445"/>
      <c r="L364" s="446">
        <v>22.49</v>
      </c>
      <c r="M364" s="445"/>
      <c r="N364" s="448">
        <v>457</v>
      </c>
    </row>
    <row r="365" spans="1:14" x14ac:dyDescent="0.25">
      <c r="A365" s="454"/>
      <c r="B365" s="455"/>
      <c r="C365" s="694" t="s">
        <v>465</v>
      </c>
      <c r="D365" s="694"/>
      <c r="E365" s="694"/>
      <c r="F365" s="436"/>
      <c r="G365" s="436"/>
      <c r="H365" s="436"/>
      <c r="I365" s="436"/>
      <c r="J365" s="438"/>
      <c r="K365" s="436"/>
      <c r="L365" s="438">
        <v>192.64</v>
      </c>
      <c r="M365" s="450"/>
      <c r="N365" s="439">
        <v>2743</v>
      </c>
    </row>
    <row r="366" spans="1:14" x14ac:dyDescent="0.25">
      <c r="A366" s="700" t="s">
        <v>665</v>
      </c>
      <c r="B366" s="701"/>
      <c r="C366" s="701"/>
      <c r="D366" s="701"/>
      <c r="E366" s="701"/>
      <c r="F366" s="701"/>
      <c r="G366" s="701"/>
      <c r="H366" s="701"/>
      <c r="I366" s="701"/>
      <c r="J366" s="701"/>
      <c r="K366" s="701"/>
      <c r="L366" s="701"/>
      <c r="M366" s="701"/>
      <c r="N366" s="702"/>
    </row>
    <row r="367" spans="1:14" ht="22.5" x14ac:dyDescent="0.25">
      <c r="A367" s="434">
        <v>29</v>
      </c>
      <c r="B367" s="435" t="s">
        <v>666</v>
      </c>
      <c r="C367" s="694" t="s">
        <v>667</v>
      </c>
      <c r="D367" s="694"/>
      <c r="E367" s="694"/>
      <c r="F367" s="436" t="s">
        <v>650</v>
      </c>
      <c r="G367" s="436"/>
      <c r="H367" s="436"/>
      <c r="I367" s="437">
        <v>1</v>
      </c>
      <c r="J367" s="438"/>
      <c r="K367" s="436"/>
      <c r="L367" s="438"/>
      <c r="M367" s="436"/>
      <c r="N367" s="439"/>
    </row>
    <row r="368" spans="1:14" x14ac:dyDescent="0.25">
      <c r="A368" s="443"/>
      <c r="B368" s="444">
        <v>1</v>
      </c>
      <c r="C368" s="692" t="s">
        <v>461</v>
      </c>
      <c r="D368" s="692"/>
      <c r="E368" s="692"/>
      <c r="F368" s="445"/>
      <c r="G368" s="445"/>
      <c r="H368" s="445"/>
      <c r="I368" s="445"/>
      <c r="J368" s="446">
        <v>22.07</v>
      </c>
      <c r="K368" s="445"/>
      <c r="L368" s="446">
        <v>22.07</v>
      </c>
      <c r="M368" s="447">
        <v>20.34</v>
      </c>
      <c r="N368" s="448">
        <v>449</v>
      </c>
    </row>
    <row r="369" spans="1:14" x14ac:dyDescent="0.25">
      <c r="A369" s="443"/>
      <c r="B369" s="444">
        <v>2</v>
      </c>
      <c r="C369" s="692" t="s">
        <v>466</v>
      </c>
      <c r="D369" s="692"/>
      <c r="E369" s="692"/>
      <c r="F369" s="445"/>
      <c r="G369" s="445"/>
      <c r="H369" s="445"/>
      <c r="I369" s="445"/>
      <c r="J369" s="446">
        <v>92.59</v>
      </c>
      <c r="K369" s="445"/>
      <c r="L369" s="446">
        <v>92.59</v>
      </c>
      <c r="M369" s="447">
        <v>8.7799999999999994</v>
      </c>
      <c r="N369" s="448">
        <v>813</v>
      </c>
    </row>
    <row r="370" spans="1:14" x14ac:dyDescent="0.25">
      <c r="A370" s="443"/>
      <c r="B370" s="444">
        <v>3</v>
      </c>
      <c r="C370" s="692" t="s">
        <v>467</v>
      </c>
      <c r="D370" s="692"/>
      <c r="E370" s="692"/>
      <c r="F370" s="445"/>
      <c r="G370" s="445"/>
      <c r="H370" s="445"/>
      <c r="I370" s="445"/>
      <c r="J370" s="446">
        <v>13.23</v>
      </c>
      <c r="K370" s="445"/>
      <c r="L370" s="446">
        <v>13.23</v>
      </c>
      <c r="M370" s="447">
        <v>20.34</v>
      </c>
      <c r="N370" s="448">
        <v>269</v>
      </c>
    </row>
    <row r="371" spans="1:14" x14ac:dyDescent="0.25">
      <c r="A371" s="443"/>
      <c r="B371" s="444">
        <v>4</v>
      </c>
      <c r="C371" s="692" t="s">
        <v>468</v>
      </c>
      <c r="D371" s="692"/>
      <c r="E371" s="692"/>
      <c r="F371" s="445"/>
      <c r="G371" s="445"/>
      <c r="H371" s="445"/>
      <c r="I371" s="445"/>
      <c r="J371" s="446">
        <v>0.44</v>
      </c>
      <c r="K371" s="445"/>
      <c r="L371" s="446">
        <v>0.44</v>
      </c>
      <c r="M371" s="447">
        <v>6.14</v>
      </c>
      <c r="N371" s="448">
        <v>3</v>
      </c>
    </row>
    <row r="372" spans="1:14" x14ac:dyDescent="0.25">
      <c r="A372" s="443"/>
      <c r="B372" s="442"/>
      <c r="C372" s="692" t="s">
        <v>462</v>
      </c>
      <c r="D372" s="692"/>
      <c r="E372" s="692"/>
      <c r="F372" s="445" t="s">
        <v>594</v>
      </c>
      <c r="G372" s="447">
        <v>1.76</v>
      </c>
      <c r="H372" s="445"/>
      <c r="I372" s="447">
        <v>1.76</v>
      </c>
      <c r="J372" s="446"/>
      <c r="K372" s="445"/>
      <c r="L372" s="446"/>
      <c r="M372" s="445"/>
      <c r="N372" s="448"/>
    </row>
    <row r="373" spans="1:14" x14ac:dyDescent="0.25">
      <c r="A373" s="443"/>
      <c r="B373" s="442"/>
      <c r="C373" s="692" t="s">
        <v>469</v>
      </c>
      <c r="D373" s="692"/>
      <c r="E373" s="692"/>
      <c r="F373" s="445" t="s">
        <v>594</v>
      </c>
      <c r="G373" s="447">
        <v>0.81</v>
      </c>
      <c r="H373" s="445"/>
      <c r="I373" s="447">
        <v>0.81</v>
      </c>
      <c r="J373" s="446"/>
      <c r="K373" s="445"/>
      <c r="L373" s="446"/>
      <c r="M373" s="445"/>
      <c r="N373" s="448"/>
    </row>
    <row r="374" spans="1:14" x14ac:dyDescent="0.25">
      <c r="A374" s="443"/>
      <c r="B374" s="442"/>
      <c r="C374" s="696" t="s">
        <v>463</v>
      </c>
      <c r="D374" s="696"/>
      <c r="E374" s="696"/>
      <c r="F374" s="450"/>
      <c r="G374" s="450"/>
      <c r="H374" s="450"/>
      <c r="I374" s="450"/>
      <c r="J374" s="451">
        <v>115.1</v>
      </c>
      <c r="K374" s="450"/>
      <c r="L374" s="451">
        <v>115.1</v>
      </c>
      <c r="M374" s="450"/>
      <c r="N374" s="452"/>
    </row>
    <row r="375" spans="1:14" x14ac:dyDescent="0.25">
      <c r="A375" s="443"/>
      <c r="B375" s="442"/>
      <c r="C375" s="692" t="s">
        <v>464</v>
      </c>
      <c r="D375" s="692"/>
      <c r="E375" s="692"/>
      <c r="F375" s="445"/>
      <c r="G375" s="445"/>
      <c r="H375" s="445"/>
      <c r="I375" s="445"/>
      <c r="J375" s="446"/>
      <c r="K375" s="445"/>
      <c r="L375" s="446">
        <v>35.299999999999997</v>
      </c>
      <c r="M375" s="445"/>
      <c r="N375" s="448">
        <v>718</v>
      </c>
    </row>
    <row r="376" spans="1:14" ht="78.75" x14ac:dyDescent="0.25">
      <c r="A376" s="443"/>
      <c r="B376" s="442" t="s">
        <v>630</v>
      </c>
      <c r="C376" s="692" t="s">
        <v>473</v>
      </c>
      <c r="D376" s="692"/>
      <c r="E376" s="692"/>
      <c r="F376" s="445" t="s">
        <v>596</v>
      </c>
      <c r="G376" s="453">
        <v>97</v>
      </c>
      <c r="H376" s="445"/>
      <c r="I376" s="453">
        <v>97</v>
      </c>
      <c r="J376" s="446"/>
      <c r="K376" s="445"/>
      <c r="L376" s="446">
        <v>34.24</v>
      </c>
      <c r="M376" s="445"/>
      <c r="N376" s="448">
        <v>696</v>
      </c>
    </row>
    <row r="377" spans="1:14" ht="78.75" x14ac:dyDescent="0.25">
      <c r="A377" s="443"/>
      <c r="B377" s="442" t="s">
        <v>631</v>
      </c>
      <c r="C377" s="692" t="s">
        <v>474</v>
      </c>
      <c r="D377" s="692"/>
      <c r="E377" s="692"/>
      <c r="F377" s="445" t="s">
        <v>596</v>
      </c>
      <c r="G377" s="453">
        <v>51</v>
      </c>
      <c r="H377" s="445"/>
      <c r="I377" s="453">
        <v>51</v>
      </c>
      <c r="J377" s="446"/>
      <c r="K377" s="445"/>
      <c r="L377" s="446">
        <v>18</v>
      </c>
      <c r="M377" s="445"/>
      <c r="N377" s="448">
        <v>366</v>
      </c>
    </row>
    <row r="378" spans="1:14" x14ac:dyDescent="0.25">
      <c r="A378" s="454"/>
      <c r="B378" s="455"/>
      <c r="C378" s="694" t="s">
        <v>465</v>
      </c>
      <c r="D378" s="694"/>
      <c r="E378" s="694"/>
      <c r="F378" s="436"/>
      <c r="G378" s="436"/>
      <c r="H378" s="436"/>
      <c r="I378" s="436"/>
      <c r="J378" s="438"/>
      <c r="K378" s="436"/>
      <c r="L378" s="438">
        <v>167.34</v>
      </c>
      <c r="M378" s="450"/>
      <c r="N378" s="439">
        <v>2327</v>
      </c>
    </row>
    <row r="379" spans="1:14" x14ac:dyDescent="0.25">
      <c r="A379" s="464"/>
      <c r="B379" s="455"/>
      <c r="C379" s="455"/>
      <c r="D379" s="455"/>
      <c r="E379" s="455"/>
      <c r="F379" s="464"/>
      <c r="G379" s="464"/>
      <c r="H379" s="464"/>
      <c r="I379" s="464"/>
      <c r="J379" s="465"/>
      <c r="K379" s="464"/>
      <c r="L379" s="465"/>
      <c r="M379" s="445"/>
      <c r="N379" s="465"/>
    </row>
    <row r="380" spans="1:14" x14ac:dyDescent="0.25">
      <c r="A380" s="466"/>
      <c r="B380" s="467"/>
      <c r="C380" s="694" t="s">
        <v>668</v>
      </c>
      <c r="D380" s="694"/>
      <c r="E380" s="694"/>
      <c r="F380" s="694"/>
      <c r="G380" s="694"/>
      <c r="H380" s="694"/>
      <c r="I380" s="694"/>
      <c r="J380" s="694"/>
      <c r="K380" s="694"/>
      <c r="L380" s="468">
        <v>5610.99</v>
      </c>
      <c r="M380" s="469"/>
      <c r="N380" s="470"/>
    </row>
    <row r="381" spans="1:14" x14ac:dyDescent="0.25">
      <c r="A381" s="697" t="s">
        <v>669</v>
      </c>
      <c r="B381" s="698"/>
      <c r="C381" s="698"/>
      <c r="D381" s="698"/>
      <c r="E381" s="698"/>
      <c r="F381" s="698"/>
      <c r="G381" s="698"/>
      <c r="H381" s="698"/>
      <c r="I381" s="698"/>
      <c r="J381" s="698"/>
      <c r="K381" s="698"/>
      <c r="L381" s="698"/>
      <c r="M381" s="698"/>
      <c r="N381" s="699"/>
    </row>
    <row r="382" spans="1:14" ht="22.5" x14ac:dyDescent="0.25">
      <c r="A382" s="434">
        <v>30</v>
      </c>
      <c r="B382" s="435" t="s">
        <v>670</v>
      </c>
      <c r="C382" s="694" t="s">
        <v>485</v>
      </c>
      <c r="D382" s="694"/>
      <c r="E382" s="694"/>
      <c r="F382" s="436" t="s">
        <v>671</v>
      </c>
      <c r="G382" s="436"/>
      <c r="H382" s="436"/>
      <c r="I382" s="437">
        <v>2</v>
      </c>
      <c r="J382" s="438">
        <v>559.83000000000004</v>
      </c>
      <c r="K382" s="436"/>
      <c r="L382" s="438">
        <v>1119.6600000000001</v>
      </c>
      <c r="M382" s="461">
        <v>6.14</v>
      </c>
      <c r="N382" s="439">
        <v>6875</v>
      </c>
    </row>
    <row r="383" spans="1:14" x14ac:dyDescent="0.25">
      <c r="A383" s="454"/>
      <c r="B383" s="455"/>
      <c r="C383" s="407" t="s">
        <v>672</v>
      </c>
      <c r="D383" s="408"/>
      <c r="E383" s="408"/>
      <c r="F383" s="464"/>
      <c r="G383" s="464"/>
      <c r="H383" s="464"/>
      <c r="I383" s="464"/>
      <c r="J383" s="471"/>
      <c r="K383" s="464"/>
      <c r="L383" s="471"/>
      <c r="M383" s="472"/>
      <c r="N383" s="473"/>
    </row>
    <row r="384" spans="1:14" ht="22.5" x14ac:dyDescent="0.25">
      <c r="A384" s="434">
        <v>31</v>
      </c>
      <c r="B384" s="435" t="s">
        <v>673</v>
      </c>
      <c r="C384" s="694" t="s">
        <v>486</v>
      </c>
      <c r="D384" s="694"/>
      <c r="E384" s="694"/>
      <c r="F384" s="436" t="s">
        <v>671</v>
      </c>
      <c r="G384" s="436"/>
      <c r="H384" s="436"/>
      <c r="I384" s="437">
        <v>2</v>
      </c>
      <c r="J384" s="438">
        <v>102.05</v>
      </c>
      <c r="K384" s="436"/>
      <c r="L384" s="438">
        <v>204.1</v>
      </c>
      <c r="M384" s="461">
        <v>6.14</v>
      </c>
      <c r="N384" s="439">
        <v>1253</v>
      </c>
    </row>
    <row r="385" spans="1:14" x14ac:dyDescent="0.25">
      <c r="A385" s="454"/>
      <c r="B385" s="455"/>
      <c r="C385" s="407" t="s">
        <v>672</v>
      </c>
      <c r="D385" s="408"/>
      <c r="E385" s="408"/>
      <c r="F385" s="464"/>
      <c r="G385" s="464"/>
      <c r="H385" s="464"/>
      <c r="I385" s="464"/>
      <c r="J385" s="471"/>
      <c r="K385" s="464"/>
      <c r="L385" s="471"/>
      <c r="M385" s="472"/>
      <c r="N385" s="473"/>
    </row>
    <row r="386" spans="1:14" x14ac:dyDescent="0.25">
      <c r="A386" s="434">
        <v>32</v>
      </c>
      <c r="B386" s="435" t="s">
        <v>674</v>
      </c>
      <c r="C386" s="694" t="s">
        <v>675</v>
      </c>
      <c r="D386" s="694"/>
      <c r="E386" s="694"/>
      <c r="F386" s="436" t="s">
        <v>671</v>
      </c>
      <c r="G386" s="436"/>
      <c r="H386" s="436"/>
      <c r="I386" s="437">
        <v>4</v>
      </c>
      <c r="J386" s="438">
        <v>361.02</v>
      </c>
      <c r="K386" s="436"/>
      <c r="L386" s="438">
        <v>1444.08</v>
      </c>
      <c r="M386" s="461">
        <v>6.14</v>
      </c>
      <c r="N386" s="439">
        <v>8867</v>
      </c>
    </row>
    <row r="387" spans="1:14" x14ac:dyDescent="0.25">
      <c r="A387" s="454"/>
      <c r="B387" s="455"/>
      <c r="C387" s="407" t="s">
        <v>672</v>
      </c>
      <c r="D387" s="408"/>
      <c r="E387" s="408"/>
      <c r="F387" s="464"/>
      <c r="G387" s="464"/>
      <c r="H387" s="464"/>
      <c r="I387" s="464"/>
      <c r="J387" s="471"/>
      <c r="K387" s="464"/>
      <c r="L387" s="471"/>
      <c r="M387" s="472"/>
      <c r="N387" s="473"/>
    </row>
    <row r="388" spans="1:14" x14ac:dyDescent="0.25">
      <c r="A388" s="440"/>
      <c r="B388" s="409"/>
      <c r="C388" s="692" t="s">
        <v>676</v>
      </c>
      <c r="D388" s="692"/>
      <c r="E388" s="692"/>
      <c r="F388" s="692"/>
      <c r="G388" s="692"/>
      <c r="H388" s="692"/>
      <c r="I388" s="692"/>
      <c r="J388" s="692"/>
      <c r="K388" s="692"/>
      <c r="L388" s="692"/>
      <c r="M388" s="692"/>
      <c r="N388" s="695"/>
    </row>
    <row r="389" spans="1:14" x14ac:dyDescent="0.25">
      <c r="A389" s="434">
        <v>33</v>
      </c>
      <c r="B389" s="435" t="s">
        <v>674</v>
      </c>
      <c r="C389" s="694" t="s">
        <v>677</v>
      </c>
      <c r="D389" s="694"/>
      <c r="E389" s="694"/>
      <c r="F389" s="436" t="s">
        <v>671</v>
      </c>
      <c r="G389" s="436"/>
      <c r="H389" s="436"/>
      <c r="I389" s="437">
        <v>4</v>
      </c>
      <c r="J389" s="438">
        <v>47.5</v>
      </c>
      <c r="K389" s="436"/>
      <c r="L389" s="438">
        <v>190</v>
      </c>
      <c r="M389" s="461">
        <v>6.14</v>
      </c>
      <c r="N389" s="439">
        <v>1167</v>
      </c>
    </row>
    <row r="390" spans="1:14" x14ac:dyDescent="0.25">
      <c r="A390" s="454"/>
      <c r="B390" s="455"/>
      <c r="C390" s="407" t="s">
        <v>672</v>
      </c>
      <c r="D390" s="408"/>
      <c r="E390" s="408"/>
      <c r="F390" s="464"/>
      <c r="G390" s="464"/>
      <c r="H390" s="464"/>
      <c r="I390" s="464"/>
      <c r="J390" s="471"/>
      <c r="K390" s="464"/>
      <c r="L390" s="471"/>
      <c r="M390" s="472"/>
      <c r="N390" s="473"/>
    </row>
    <row r="391" spans="1:14" x14ac:dyDescent="0.25">
      <c r="A391" s="440"/>
      <c r="B391" s="409"/>
      <c r="C391" s="692" t="s">
        <v>678</v>
      </c>
      <c r="D391" s="692"/>
      <c r="E391" s="692"/>
      <c r="F391" s="692"/>
      <c r="G391" s="692"/>
      <c r="H391" s="692"/>
      <c r="I391" s="692"/>
      <c r="J391" s="692"/>
      <c r="K391" s="692"/>
      <c r="L391" s="692"/>
      <c r="M391" s="692"/>
      <c r="N391" s="695"/>
    </row>
    <row r="392" spans="1:14" ht="22.5" x14ac:dyDescent="0.25">
      <c r="A392" s="434">
        <v>34</v>
      </c>
      <c r="B392" s="435" t="s">
        <v>679</v>
      </c>
      <c r="C392" s="694" t="s">
        <v>680</v>
      </c>
      <c r="D392" s="694"/>
      <c r="E392" s="694"/>
      <c r="F392" s="436" t="s">
        <v>671</v>
      </c>
      <c r="G392" s="436"/>
      <c r="H392" s="436"/>
      <c r="I392" s="437">
        <v>4</v>
      </c>
      <c r="J392" s="438">
        <v>1373.08</v>
      </c>
      <c r="K392" s="436"/>
      <c r="L392" s="438">
        <v>5492.32</v>
      </c>
      <c r="M392" s="461">
        <v>6.14</v>
      </c>
      <c r="N392" s="439">
        <v>33723</v>
      </c>
    </row>
    <row r="393" spans="1:14" x14ac:dyDescent="0.25">
      <c r="A393" s="454"/>
      <c r="B393" s="455"/>
      <c r="C393" s="407" t="s">
        <v>672</v>
      </c>
      <c r="D393" s="408"/>
      <c r="E393" s="408"/>
      <c r="F393" s="464"/>
      <c r="G393" s="464"/>
      <c r="H393" s="464"/>
      <c r="I393" s="464"/>
      <c r="J393" s="471"/>
      <c r="K393" s="464"/>
      <c r="L393" s="471"/>
      <c r="M393" s="472"/>
      <c r="N393" s="473"/>
    </row>
    <row r="394" spans="1:14" x14ac:dyDescent="0.25">
      <c r="A394" s="434">
        <v>35</v>
      </c>
      <c r="B394" s="435" t="s">
        <v>674</v>
      </c>
      <c r="C394" s="694" t="s">
        <v>681</v>
      </c>
      <c r="D394" s="694"/>
      <c r="E394" s="694"/>
      <c r="F394" s="436" t="s">
        <v>671</v>
      </c>
      <c r="G394" s="436"/>
      <c r="H394" s="436"/>
      <c r="I394" s="437">
        <v>1</v>
      </c>
      <c r="J394" s="438">
        <v>228.01</v>
      </c>
      <c r="K394" s="436"/>
      <c r="L394" s="438">
        <v>228.01</v>
      </c>
      <c r="M394" s="461">
        <v>6.14</v>
      </c>
      <c r="N394" s="439">
        <v>1400</v>
      </c>
    </row>
    <row r="395" spans="1:14" x14ac:dyDescent="0.25">
      <c r="A395" s="454"/>
      <c r="B395" s="455"/>
      <c r="C395" s="407" t="s">
        <v>672</v>
      </c>
      <c r="D395" s="408"/>
      <c r="E395" s="408"/>
      <c r="F395" s="464"/>
      <c r="G395" s="464"/>
      <c r="H395" s="464"/>
      <c r="I395" s="464"/>
      <c r="J395" s="471"/>
      <c r="K395" s="464"/>
      <c r="L395" s="471"/>
      <c r="M395" s="472"/>
      <c r="N395" s="473"/>
    </row>
    <row r="396" spans="1:14" x14ac:dyDescent="0.25">
      <c r="A396" s="440"/>
      <c r="B396" s="409"/>
      <c r="C396" s="692" t="s">
        <v>682</v>
      </c>
      <c r="D396" s="692"/>
      <c r="E396" s="692"/>
      <c r="F396" s="692"/>
      <c r="G396" s="692"/>
      <c r="H396" s="692"/>
      <c r="I396" s="692"/>
      <c r="J396" s="692"/>
      <c r="K396" s="692"/>
      <c r="L396" s="692"/>
      <c r="M396" s="692"/>
      <c r="N396" s="695"/>
    </row>
    <row r="397" spans="1:14" ht="22.5" x14ac:dyDescent="0.25">
      <c r="A397" s="434">
        <v>36</v>
      </c>
      <c r="B397" s="435" t="s">
        <v>683</v>
      </c>
      <c r="C397" s="694" t="s">
        <v>487</v>
      </c>
      <c r="D397" s="694"/>
      <c r="E397" s="694"/>
      <c r="F397" s="436" t="s">
        <v>671</v>
      </c>
      <c r="G397" s="436"/>
      <c r="H397" s="436"/>
      <c r="I397" s="437">
        <v>24</v>
      </c>
      <c r="J397" s="438">
        <v>131.30000000000001</v>
      </c>
      <c r="K397" s="436"/>
      <c r="L397" s="438">
        <v>3151.2</v>
      </c>
      <c r="M397" s="461">
        <v>6.14</v>
      </c>
      <c r="N397" s="439">
        <v>19348</v>
      </c>
    </row>
    <row r="398" spans="1:14" x14ac:dyDescent="0.25">
      <c r="A398" s="454"/>
      <c r="B398" s="455"/>
      <c r="C398" s="407" t="s">
        <v>672</v>
      </c>
      <c r="D398" s="408"/>
      <c r="E398" s="408"/>
      <c r="F398" s="464"/>
      <c r="G398" s="464"/>
      <c r="H398" s="464"/>
      <c r="I398" s="464"/>
      <c r="J398" s="471"/>
      <c r="K398" s="464"/>
      <c r="L398" s="471"/>
      <c r="M398" s="472"/>
      <c r="N398" s="473"/>
    </row>
    <row r="399" spans="1:14" ht="22.5" x14ac:dyDescent="0.25">
      <c r="A399" s="434">
        <v>37</v>
      </c>
      <c r="B399" s="435" t="s">
        <v>684</v>
      </c>
      <c r="C399" s="694" t="s">
        <v>488</v>
      </c>
      <c r="D399" s="694"/>
      <c r="E399" s="694"/>
      <c r="F399" s="436" t="s">
        <v>628</v>
      </c>
      <c r="G399" s="436"/>
      <c r="H399" s="436"/>
      <c r="I399" s="461">
        <v>0.12</v>
      </c>
      <c r="J399" s="438">
        <v>27</v>
      </c>
      <c r="K399" s="436"/>
      <c r="L399" s="438">
        <v>3.24</v>
      </c>
      <c r="M399" s="461">
        <v>6.14</v>
      </c>
      <c r="N399" s="439">
        <v>20</v>
      </c>
    </row>
    <row r="400" spans="1:14" x14ac:dyDescent="0.25">
      <c r="A400" s="454"/>
      <c r="B400" s="455"/>
      <c r="C400" s="407" t="s">
        <v>672</v>
      </c>
      <c r="D400" s="408"/>
      <c r="E400" s="408"/>
      <c r="F400" s="464"/>
      <c r="G400" s="464"/>
      <c r="H400" s="464"/>
      <c r="I400" s="464"/>
      <c r="J400" s="471"/>
      <c r="K400" s="464"/>
      <c r="L400" s="471"/>
      <c r="M400" s="472"/>
      <c r="N400" s="473"/>
    </row>
    <row r="401" spans="1:14" x14ac:dyDescent="0.25">
      <c r="A401" s="440"/>
      <c r="B401" s="409"/>
      <c r="C401" s="692" t="s">
        <v>694</v>
      </c>
      <c r="D401" s="692"/>
      <c r="E401" s="692"/>
      <c r="F401" s="692"/>
      <c r="G401" s="692"/>
      <c r="H401" s="692"/>
      <c r="I401" s="692"/>
      <c r="J401" s="692"/>
      <c r="K401" s="692"/>
      <c r="L401" s="692"/>
      <c r="M401" s="692"/>
      <c r="N401" s="695"/>
    </row>
    <row r="402" spans="1:14" x14ac:dyDescent="0.25">
      <c r="A402" s="434">
        <v>38</v>
      </c>
      <c r="B402" s="435" t="s">
        <v>674</v>
      </c>
      <c r="C402" s="694" t="s">
        <v>686</v>
      </c>
      <c r="D402" s="694"/>
      <c r="E402" s="694"/>
      <c r="F402" s="436" t="s">
        <v>671</v>
      </c>
      <c r="G402" s="436"/>
      <c r="H402" s="436"/>
      <c r="I402" s="437">
        <v>24</v>
      </c>
      <c r="J402" s="438">
        <v>28.77</v>
      </c>
      <c r="K402" s="436"/>
      <c r="L402" s="438">
        <v>690.48</v>
      </c>
      <c r="M402" s="461">
        <v>6.14</v>
      </c>
      <c r="N402" s="439">
        <v>4240</v>
      </c>
    </row>
    <row r="403" spans="1:14" x14ac:dyDescent="0.25">
      <c r="A403" s="454"/>
      <c r="B403" s="455"/>
      <c r="C403" s="407" t="s">
        <v>672</v>
      </c>
      <c r="D403" s="408"/>
      <c r="E403" s="408"/>
      <c r="F403" s="464"/>
      <c r="G403" s="464"/>
      <c r="H403" s="464"/>
      <c r="I403" s="464"/>
      <c r="J403" s="471"/>
      <c r="K403" s="464"/>
      <c r="L403" s="471"/>
      <c r="M403" s="472"/>
      <c r="N403" s="473"/>
    </row>
    <row r="404" spans="1:14" x14ac:dyDescent="0.25">
      <c r="A404" s="440"/>
      <c r="B404" s="409"/>
      <c r="C404" s="692" t="s">
        <v>687</v>
      </c>
      <c r="D404" s="692"/>
      <c r="E404" s="692"/>
      <c r="F404" s="692"/>
      <c r="G404" s="692"/>
      <c r="H404" s="692"/>
      <c r="I404" s="692"/>
      <c r="J404" s="692"/>
      <c r="K404" s="692"/>
      <c r="L404" s="692"/>
      <c r="M404" s="692"/>
      <c r="N404" s="695"/>
    </row>
    <row r="405" spans="1:14" x14ac:dyDescent="0.25">
      <c r="A405" s="434">
        <v>39</v>
      </c>
      <c r="B405" s="435" t="s">
        <v>674</v>
      </c>
      <c r="C405" s="694" t="s">
        <v>688</v>
      </c>
      <c r="D405" s="694"/>
      <c r="E405" s="694"/>
      <c r="F405" s="436" t="s">
        <v>671</v>
      </c>
      <c r="G405" s="436"/>
      <c r="H405" s="436"/>
      <c r="I405" s="437">
        <v>3</v>
      </c>
      <c r="J405" s="438">
        <v>742.54</v>
      </c>
      <c r="K405" s="436"/>
      <c r="L405" s="438">
        <v>2227.62</v>
      </c>
      <c r="M405" s="461">
        <v>6.14</v>
      </c>
      <c r="N405" s="439">
        <v>13678</v>
      </c>
    </row>
    <row r="406" spans="1:14" x14ac:dyDescent="0.25">
      <c r="A406" s="454"/>
      <c r="B406" s="455"/>
      <c r="C406" s="407" t="s">
        <v>672</v>
      </c>
      <c r="D406" s="408"/>
      <c r="E406" s="408"/>
      <c r="F406" s="464"/>
      <c r="G406" s="464"/>
      <c r="H406" s="464"/>
      <c r="I406" s="464"/>
      <c r="J406" s="471"/>
      <c r="K406" s="464"/>
      <c r="L406" s="471"/>
      <c r="M406" s="472"/>
      <c r="N406" s="473"/>
    </row>
    <row r="407" spans="1:14" x14ac:dyDescent="0.25">
      <c r="A407" s="440"/>
      <c r="B407" s="409"/>
      <c r="C407" s="692" t="s">
        <v>689</v>
      </c>
      <c r="D407" s="692"/>
      <c r="E407" s="692"/>
      <c r="F407" s="692"/>
      <c r="G407" s="692"/>
      <c r="H407" s="692"/>
      <c r="I407" s="692"/>
      <c r="J407" s="692"/>
      <c r="K407" s="692"/>
      <c r="L407" s="692"/>
      <c r="M407" s="692"/>
      <c r="N407" s="695"/>
    </row>
    <row r="408" spans="1:14" x14ac:dyDescent="0.25">
      <c r="A408" s="434">
        <v>40</v>
      </c>
      <c r="B408" s="435" t="s">
        <v>674</v>
      </c>
      <c r="C408" s="694" t="s">
        <v>690</v>
      </c>
      <c r="D408" s="694"/>
      <c r="E408" s="694"/>
      <c r="F408" s="436" t="s">
        <v>671</v>
      </c>
      <c r="G408" s="436"/>
      <c r="H408" s="436"/>
      <c r="I408" s="437">
        <v>3</v>
      </c>
      <c r="J408" s="438">
        <v>277.14</v>
      </c>
      <c r="K408" s="436"/>
      <c r="L408" s="438">
        <v>831.42</v>
      </c>
      <c r="M408" s="461">
        <v>6.14</v>
      </c>
      <c r="N408" s="439">
        <v>5105</v>
      </c>
    </row>
    <row r="409" spans="1:14" x14ac:dyDescent="0.25">
      <c r="A409" s="454"/>
      <c r="B409" s="455"/>
      <c r="C409" s="407" t="s">
        <v>672</v>
      </c>
      <c r="D409" s="408"/>
      <c r="E409" s="408"/>
      <c r="F409" s="464"/>
      <c r="G409" s="464"/>
      <c r="H409" s="464"/>
      <c r="I409" s="464"/>
      <c r="J409" s="471"/>
      <c r="K409" s="464"/>
      <c r="L409" s="471"/>
      <c r="M409" s="472"/>
      <c r="N409" s="473"/>
    </row>
    <row r="410" spans="1:14" x14ac:dyDescent="0.25">
      <c r="A410" s="440"/>
      <c r="B410" s="409"/>
      <c r="C410" s="692" t="s">
        <v>691</v>
      </c>
      <c r="D410" s="692"/>
      <c r="E410" s="692"/>
      <c r="F410" s="692"/>
      <c r="G410" s="692"/>
      <c r="H410" s="692"/>
      <c r="I410" s="692"/>
      <c r="J410" s="692"/>
      <c r="K410" s="692"/>
      <c r="L410" s="692"/>
      <c r="M410" s="692"/>
      <c r="N410" s="695"/>
    </row>
    <row r="411" spans="1:14" ht="22.5" x14ac:dyDescent="0.25">
      <c r="A411" s="434">
        <v>41</v>
      </c>
      <c r="B411" s="435" t="s">
        <v>692</v>
      </c>
      <c r="C411" s="694" t="s">
        <v>693</v>
      </c>
      <c r="D411" s="694"/>
      <c r="E411" s="694"/>
      <c r="F411" s="436" t="s">
        <v>628</v>
      </c>
      <c r="G411" s="436"/>
      <c r="H411" s="436"/>
      <c r="I411" s="461">
        <v>0.12</v>
      </c>
      <c r="J411" s="438">
        <v>2265</v>
      </c>
      <c r="K411" s="436"/>
      <c r="L411" s="438">
        <v>271.8</v>
      </c>
      <c r="M411" s="461">
        <v>6.14</v>
      </c>
      <c r="N411" s="439">
        <v>1669</v>
      </c>
    </row>
    <row r="412" spans="1:14" x14ac:dyDescent="0.25">
      <c r="A412" s="454"/>
      <c r="B412" s="455"/>
      <c r="C412" s="407" t="s">
        <v>672</v>
      </c>
      <c r="D412" s="408"/>
      <c r="E412" s="408"/>
      <c r="F412" s="464"/>
      <c r="G412" s="464"/>
      <c r="H412" s="464"/>
      <c r="I412" s="464"/>
      <c r="J412" s="471"/>
      <c r="K412" s="464"/>
      <c r="L412" s="471"/>
      <c r="M412" s="472"/>
      <c r="N412" s="473"/>
    </row>
    <row r="413" spans="1:14" x14ac:dyDescent="0.25">
      <c r="A413" s="440"/>
      <c r="B413" s="409"/>
      <c r="C413" s="692" t="s">
        <v>694</v>
      </c>
      <c r="D413" s="692"/>
      <c r="E413" s="692"/>
      <c r="F413" s="692"/>
      <c r="G413" s="692"/>
      <c r="H413" s="692"/>
      <c r="I413" s="692"/>
      <c r="J413" s="692"/>
      <c r="K413" s="692"/>
      <c r="L413" s="692"/>
      <c r="M413" s="692"/>
      <c r="N413" s="695"/>
    </row>
    <row r="414" spans="1:14" x14ac:dyDescent="0.25">
      <c r="A414" s="434">
        <v>42</v>
      </c>
      <c r="B414" s="435" t="s">
        <v>695</v>
      </c>
      <c r="C414" s="694" t="s">
        <v>696</v>
      </c>
      <c r="D414" s="694"/>
      <c r="E414" s="694"/>
      <c r="F414" s="436" t="s">
        <v>697</v>
      </c>
      <c r="G414" s="436"/>
      <c r="H414" s="436"/>
      <c r="I414" s="461">
        <v>0.05</v>
      </c>
      <c r="J414" s="438">
        <v>8010.4</v>
      </c>
      <c r="K414" s="436"/>
      <c r="L414" s="438">
        <v>400.52</v>
      </c>
      <c r="M414" s="461">
        <v>6.14</v>
      </c>
      <c r="N414" s="439">
        <v>2459</v>
      </c>
    </row>
    <row r="415" spans="1:14" x14ac:dyDescent="0.25">
      <c r="A415" s="454"/>
      <c r="B415" s="455"/>
      <c r="C415" s="407" t="s">
        <v>698</v>
      </c>
      <c r="D415" s="408"/>
      <c r="E415" s="408"/>
      <c r="F415" s="464"/>
      <c r="G415" s="464"/>
      <c r="H415" s="464"/>
      <c r="I415" s="464"/>
      <c r="J415" s="471"/>
      <c r="K415" s="464"/>
      <c r="L415" s="471"/>
      <c r="M415" s="472"/>
      <c r="N415" s="473"/>
    </row>
    <row r="416" spans="1:14" x14ac:dyDescent="0.25">
      <c r="A416" s="440"/>
      <c r="B416" s="409"/>
      <c r="C416" s="692" t="s">
        <v>699</v>
      </c>
      <c r="D416" s="692"/>
      <c r="E416" s="692"/>
      <c r="F416" s="692"/>
      <c r="G416" s="692"/>
      <c r="H416" s="692"/>
      <c r="I416" s="692"/>
      <c r="J416" s="692"/>
      <c r="K416" s="692"/>
      <c r="L416" s="692"/>
      <c r="M416" s="692"/>
      <c r="N416" s="695"/>
    </row>
    <row r="417" spans="1:14" x14ac:dyDescent="0.25">
      <c r="A417" s="434">
        <v>43</v>
      </c>
      <c r="B417" s="435" t="s">
        <v>700</v>
      </c>
      <c r="C417" s="694" t="s">
        <v>701</v>
      </c>
      <c r="D417" s="694"/>
      <c r="E417" s="694"/>
      <c r="F417" s="436" t="s">
        <v>697</v>
      </c>
      <c r="G417" s="436"/>
      <c r="H417" s="436"/>
      <c r="I417" s="461">
        <v>7.0000000000000007E-2</v>
      </c>
      <c r="J417" s="438">
        <v>6891.1</v>
      </c>
      <c r="K417" s="436"/>
      <c r="L417" s="438">
        <v>482.38</v>
      </c>
      <c r="M417" s="461">
        <v>6.14</v>
      </c>
      <c r="N417" s="439">
        <v>2962</v>
      </c>
    </row>
    <row r="418" spans="1:14" x14ac:dyDescent="0.25">
      <c r="A418" s="454"/>
      <c r="B418" s="455"/>
      <c r="C418" s="407" t="s">
        <v>698</v>
      </c>
      <c r="D418" s="408"/>
      <c r="E418" s="408"/>
      <c r="F418" s="464"/>
      <c r="G418" s="464"/>
      <c r="H418" s="464"/>
      <c r="I418" s="464"/>
      <c r="J418" s="471"/>
      <c r="K418" s="464"/>
      <c r="L418" s="471"/>
      <c r="M418" s="472"/>
      <c r="N418" s="473"/>
    </row>
    <row r="419" spans="1:14" x14ac:dyDescent="0.25">
      <c r="A419" s="440"/>
      <c r="B419" s="409"/>
      <c r="C419" s="692" t="s">
        <v>702</v>
      </c>
      <c r="D419" s="692"/>
      <c r="E419" s="692"/>
      <c r="F419" s="692"/>
      <c r="G419" s="692"/>
      <c r="H419" s="692"/>
      <c r="I419" s="692"/>
      <c r="J419" s="692"/>
      <c r="K419" s="692"/>
      <c r="L419" s="692"/>
      <c r="M419" s="692"/>
      <c r="N419" s="695"/>
    </row>
    <row r="420" spans="1:14" ht="22.5" x14ac:dyDescent="0.25">
      <c r="A420" s="434">
        <v>44</v>
      </c>
      <c r="B420" s="435" t="s">
        <v>703</v>
      </c>
      <c r="C420" s="694" t="s">
        <v>704</v>
      </c>
      <c r="D420" s="694"/>
      <c r="E420" s="694"/>
      <c r="F420" s="436" t="s">
        <v>697</v>
      </c>
      <c r="G420" s="436"/>
      <c r="H420" s="436"/>
      <c r="I420" s="461">
        <v>0.08</v>
      </c>
      <c r="J420" s="438">
        <v>5178.2</v>
      </c>
      <c r="K420" s="436"/>
      <c r="L420" s="438">
        <v>414.26</v>
      </c>
      <c r="M420" s="461">
        <v>6.14</v>
      </c>
      <c r="N420" s="439">
        <v>2544</v>
      </c>
    </row>
    <row r="421" spans="1:14" x14ac:dyDescent="0.25">
      <c r="A421" s="454"/>
      <c r="B421" s="455"/>
      <c r="C421" s="407" t="s">
        <v>698</v>
      </c>
      <c r="D421" s="408"/>
      <c r="E421" s="408"/>
      <c r="F421" s="464"/>
      <c r="G421" s="464"/>
      <c r="H421" s="464"/>
      <c r="I421" s="464"/>
      <c r="J421" s="471"/>
      <c r="K421" s="464"/>
      <c r="L421" s="471"/>
      <c r="M421" s="472"/>
      <c r="N421" s="473"/>
    </row>
    <row r="422" spans="1:14" x14ac:dyDescent="0.25">
      <c r="A422" s="440"/>
      <c r="B422" s="409"/>
      <c r="C422" s="692" t="s">
        <v>705</v>
      </c>
      <c r="D422" s="692"/>
      <c r="E422" s="692"/>
      <c r="F422" s="692"/>
      <c r="G422" s="692"/>
      <c r="H422" s="692"/>
      <c r="I422" s="692"/>
      <c r="J422" s="692"/>
      <c r="K422" s="692"/>
      <c r="L422" s="692"/>
      <c r="M422" s="692"/>
      <c r="N422" s="695"/>
    </row>
    <row r="423" spans="1:14" ht="22.5" x14ac:dyDescent="0.25">
      <c r="A423" s="434">
        <v>45</v>
      </c>
      <c r="B423" s="435" t="s">
        <v>706</v>
      </c>
      <c r="C423" s="694" t="s">
        <v>707</v>
      </c>
      <c r="D423" s="694"/>
      <c r="E423" s="694"/>
      <c r="F423" s="436" t="s">
        <v>671</v>
      </c>
      <c r="G423" s="436"/>
      <c r="H423" s="436"/>
      <c r="I423" s="437">
        <v>3</v>
      </c>
      <c r="J423" s="438">
        <v>5.62</v>
      </c>
      <c r="K423" s="436"/>
      <c r="L423" s="438">
        <v>16.86</v>
      </c>
      <c r="M423" s="461">
        <v>6.14</v>
      </c>
      <c r="N423" s="439">
        <v>104</v>
      </c>
    </row>
    <row r="424" spans="1:14" x14ac:dyDescent="0.25">
      <c r="A424" s="454"/>
      <c r="B424" s="455"/>
      <c r="C424" s="407" t="s">
        <v>698</v>
      </c>
      <c r="D424" s="408"/>
      <c r="E424" s="408"/>
      <c r="F424" s="464"/>
      <c r="G424" s="464"/>
      <c r="H424" s="464"/>
      <c r="I424" s="464"/>
      <c r="J424" s="471"/>
      <c r="K424" s="464"/>
      <c r="L424" s="471"/>
      <c r="M424" s="472"/>
      <c r="N424" s="473"/>
    </row>
    <row r="425" spans="1:14" ht="22.5" x14ac:dyDescent="0.25">
      <c r="A425" s="434">
        <v>46</v>
      </c>
      <c r="B425" s="435" t="s">
        <v>708</v>
      </c>
      <c r="C425" s="694" t="s">
        <v>709</v>
      </c>
      <c r="D425" s="694"/>
      <c r="E425" s="694"/>
      <c r="F425" s="436" t="s">
        <v>671</v>
      </c>
      <c r="G425" s="436"/>
      <c r="H425" s="436"/>
      <c r="I425" s="437">
        <v>6</v>
      </c>
      <c r="J425" s="438">
        <v>13.21</v>
      </c>
      <c r="K425" s="436"/>
      <c r="L425" s="438">
        <v>79.260000000000005</v>
      </c>
      <c r="M425" s="461">
        <v>6.14</v>
      </c>
      <c r="N425" s="439">
        <v>487</v>
      </c>
    </row>
    <row r="426" spans="1:14" x14ac:dyDescent="0.25">
      <c r="A426" s="454"/>
      <c r="B426" s="455"/>
      <c r="C426" s="407" t="s">
        <v>698</v>
      </c>
      <c r="D426" s="408"/>
      <c r="E426" s="408"/>
      <c r="F426" s="464"/>
      <c r="G426" s="464"/>
      <c r="H426" s="464"/>
      <c r="I426" s="464"/>
      <c r="J426" s="471"/>
      <c r="K426" s="464"/>
      <c r="L426" s="471"/>
      <c r="M426" s="472"/>
      <c r="N426" s="473"/>
    </row>
    <row r="427" spans="1:14" ht="22.5" x14ac:dyDescent="0.25">
      <c r="A427" s="434">
        <v>47</v>
      </c>
      <c r="B427" s="435" t="s">
        <v>710</v>
      </c>
      <c r="C427" s="694" t="s">
        <v>711</v>
      </c>
      <c r="D427" s="694"/>
      <c r="E427" s="694"/>
      <c r="F427" s="436" t="s">
        <v>712</v>
      </c>
      <c r="G427" s="436"/>
      <c r="H427" s="436"/>
      <c r="I427" s="460">
        <v>0.5</v>
      </c>
      <c r="J427" s="438">
        <v>32550</v>
      </c>
      <c r="K427" s="436"/>
      <c r="L427" s="438">
        <v>16275</v>
      </c>
      <c r="M427" s="461">
        <v>6.14</v>
      </c>
      <c r="N427" s="439">
        <v>99929</v>
      </c>
    </row>
    <row r="428" spans="1:14" x14ac:dyDescent="0.25">
      <c r="A428" s="454"/>
      <c r="B428" s="455"/>
      <c r="C428" s="407" t="s">
        <v>672</v>
      </c>
      <c r="D428" s="408"/>
      <c r="E428" s="408"/>
      <c r="F428" s="464"/>
      <c r="G428" s="464"/>
      <c r="H428" s="464"/>
      <c r="I428" s="464"/>
      <c r="J428" s="471"/>
      <c r="K428" s="464"/>
      <c r="L428" s="471"/>
      <c r="M428" s="472"/>
      <c r="N428" s="473"/>
    </row>
    <row r="429" spans="1:14" x14ac:dyDescent="0.25">
      <c r="A429" s="440"/>
      <c r="B429" s="409"/>
      <c r="C429" s="692" t="s">
        <v>792</v>
      </c>
      <c r="D429" s="692"/>
      <c r="E429" s="692"/>
      <c r="F429" s="692"/>
      <c r="G429" s="692"/>
      <c r="H429" s="692"/>
      <c r="I429" s="692"/>
      <c r="J429" s="692"/>
      <c r="K429" s="692"/>
      <c r="L429" s="692"/>
      <c r="M429" s="692"/>
      <c r="N429" s="695"/>
    </row>
    <row r="430" spans="1:14" x14ac:dyDescent="0.25">
      <c r="A430" s="434">
        <v>48</v>
      </c>
      <c r="B430" s="435" t="s">
        <v>674</v>
      </c>
      <c r="C430" s="694" t="s">
        <v>714</v>
      </c>
      <c r="D430" s="694"/>
      <c r="E430" s="694"/>
      <c r="F430" s="436" t="s">
        <v>671</v>
      </c>
      <c r="G430" s="436"/>
      <c r="H430" s="436"/>
      <c r="I430" s="437">
        <v>2</v>
      </c>
      <c r="J430" s="438">
        <v>277.14</v>
      </c>
      <c r="K430" s="436"/>
      <c r="L430" s="438">
        <v>554.28</v>
      </c>
      <c r="M430" s="461">
        <v>6.14</v>
      </c>
      <c r="N430" s="439">
        <v>3403</v>
      </c>
    </row>
    <row r="431" spans="1:14" x14ac:dyDescent="0.25">
      <c r="A431" s="454"/>
      <c r="B431" s="455"/>
      <c r="C431" s="407" t="s">
        <v>672</v>
      </c>
      <c r="D431" s="408"/>
      <c r="E431" s="408"/>
      <c r="F431" s="464"/>
      <c r="G431" s="464"/>
      <c r="H431" s="464"/>
      <c r="I431" s="464"/>
      <c r="J431" s="471"/>
      <c r="K431" s="464"/>
      <c r="L431" s="471"/>
      <c r="M431" s="472"/>
      <c r="N431" s="473"/>
    </row>
    <row r="432" spans="1:14" x14ac:dyDescent="0.25">
      <c r="A432" s="440"/>
      <c r="B432" s="409"/>
      <c r="C432" s="692" t="s">
        <v>691</v>
      </c>
      <c r="D432" s="692"/>
      <c r="E432" s="692"/>
      <c r="F432" s="692"/>
      <c r="G432" s="692"/>
      <c r="H432" s="692"/>
      <c r="I432" s="692"/>
      <c r="J432" s="692"/>
      <c r="K432" s="692"/>
      <c r="L432" s="692"/>
      <c r="M432" s="692"/>
      <c r="N432" s="695"/>
    </row>
    <row r="433" spans="1:14" x14ac:dyDescent="0.25">
      <c r="A433" s="464"/>
      <c r="B433" s="455"/>
      <c r="C433" s="455"/>
      <c r="D433" s="455"/>
      <c r="E433" s="455"/>
      <c r="F433" s="464"/>
      <c r="G433" s="464"/>
      <c r="H433" s="464"/>
      <c r="I433" s="464"/>
      <c r="J433" s="465"/>
      <c r="K433" s="464"/>
      <c r="L433" s="465"/>
      <c r="M433" s="445"/>
      <c r="N433" s="465"/>
    </row>
    <row r="434" spans="1:14" x14ac:dyDescent="0.25">
      <c r="A434" s="466"/>
      <c r="B434" s="467"/>
      <c r="C434" s="694" t="s">
        <v>715</v>
      </c>
      <c r="D434" s="694"/>
      <c r="E434" s="694"/>
      <c r="F434" s="694"/>
      <c r="G434" s="694"/>
      <c r="H434" s="694"/>
      <c r="I434" s="694"/>
      <c r="J434" s="694"/>
      <c r="K434" s="694"/>
      <c r="L434" s="468">
        <v>34076.49</v>
      </c>
      <c r="M434" s="469"/>
      <c r="N434" s="470"/>
    </row>
    <row r="435" spans="1:14" x14ac:dyDescent="0.25">
      <c r="A435" s="697" t="s">
        <v>716</v>
      </c>
      <c r="B435" s="698"/>
      <c r="C435" s="698"/>
      <c r="D435" s="698"/>
      <c r="E435" s="698"/>
      <c r="F435" s="698"/>
      <c r="G435" s="698"/>
      <c r="H435" s="698"/>
      <c r="I435" s="698"/>
      <c r="J435" s="698"/>
      <c r="K435" s="698"/>
      <c r="L435" s="698"/>
      <c r="M435" s="698"/>
      <c r="N435" s="699"/>
    </row>
    <row r="436" spans="1:14" ht="22.5" x14ac:dyDescent="0.25">
      <c r="A436" s="474" t="s">
        <v>793</v>
      </c>
      <c r="B436" s="435" t="s">
        <v>674</v>
      </c>
      <c r="C436" s="694" t="s">
        <v>718</v>
      </c>
      <c r="D436" s="694"/>
      <c r="E436" s="694"/>
      <c r="F436" s="436" t="s">
        <v>671</v>
      </c>
      <c r="G436" s="436"/>
      <c r="H436" s="436"/>
      <c r="I436" s="437">
        <v>2</v>
      </c>
      <c r="J436" s="438">
        <v>3114.58</v>
      </c>
      <c r="K436" s="475">
        <v>1.04236</v>
      </c>
      <c r="L436" s="438">
        <v>6493.03</v>
      </c>
      <c r="M436" s="461">
        <v>6.16</v>
      </c>
      <c r="N436" s="439">
        <v>39997</v>
      </c>
    </row>
    <row r="437" spans="1:14" x14ac:dyDescent="0.25">
      <c r="A437" s="454"/>
      <c r="B437" s="455"/>
      <c r="C437" s="407" t="s">
        <v>719</v>
      </c>
      <c r="D437" s="408"/>
      <c r="E437" s="408"/>
      <c r="F437" s="464"/>
      <c r="G437" s="464"/>
      <c r="H437" s="464"/>
      <c r="I437" s="464"/>
      <c r="J437" s="471"/>
      <c r="K437" s="464"/>
      <c r="L437" s="471"/>
      <c r="M437" s="472"/>
      <c r="N437" s="473"/>
    </row>
    <row r="438" spans="1:14" x14ac:dyDescent="0.25">
      <c r="A438" s="440"/>
      <c r="B438" s="409"/>
      <c r="C438" s="692" t="s">
        <v>720</v>
      </c>
      <c r="D438" s="692"/>
      <c r="E438" s="692"/>
      <c r="F438" s="692"/>
      <c r="G438" s="692"/>
      <c r="H438" s="692"/>
      <c r="I438" s="692"/>
      <c r="J438" s="692"/>
      <c r="K438" s="692"/>
      <c r="L438" s="692"/>
      <c r="M438" s="692"/>
      <c r="N438" s="695"/>
    </row>
    <row r="439" spans="1:14" ht="45" x14ac:dyDescent="0.25">
      <c r="A439" s="441"/>
      <c r="B439" s="442" t="s">
        <v>721</v>
      </c>
      <c r="C439" s="692" t="s">
        <v>490</v>
      </c>
      <c r="D439" s="692"/>
      <c r="E439" s="692"/>
      <c r="F439" s="692"/>
      <c r="G439" s="692"/>
      <c r="H439" s="692"/>
      <c r="I439" s="692"/>
      <c r="J439" s="692"/>
      <c r="K439" s="692"/>
      <c r="L439" s="692"/>
      <c r="M439" s="692"/>
      <c r="N439" s="695"/>
    </row>
    <row r="440" spans="1:14" ht="45" x14ac:dyDescent="0.25">
      <c r="A440" s="441"/>
      <c r="B440" s="442" t="s">
        <v>722</v>
      </c>
      <c r="C440" s="692" t="s">
        <v>491</v>
      </c>
      <c r="D440" s="692"/>
      <c r="E440" s="692"/>
      <c r="F440" s="692"/>
      <c r="G440" s="692"/>
      <c r="H440" s="692"/>
      <c r="I440" s="692"/>
      <c r="J440" s="692"/>
      <c r="K440" s="692"/>
      <c r="L440" s="692"/>
      <c r="M440" s="692"/>
      <c r="N440" s="695"/>
    </row>
    <row r="441" spans="1:14" ht="22.5" x14ac:dyDescent="0.25">
      <c r="A441" s="474" t="s">
        <v>794</v>
      </c>
      <c r="B441" s="435" t="s">
        <v>674</v>
      </c>
      <c r="C441" s="694" t="s">
        <v>795</v>
      </c>
      <c r="D441" s="694"/>
      <c r="E441" s="694"/>
      <c r="F441" s="436" t="s">
        <v>671</v>
      </c>
      <c r="G441" s="436"/>
      <c r="H441" s="436"/>
      <c r="I441" s="437">
        <v>1</v>
      </c>
      <c r="J441" s="438">
        <v>212391.77</v>
      </c>
      <c r="K441" s="475">
        <v>1.04236</v>
      </c>
      <c r="L441" s="438">
        <v>221388.69</v>
      </c>
      <c r="M441" s="461">
        <v>6.16</v>
      </c>
      <c r="N441" s="439">
        <v>1363754</v>
      </c>
    </row>
    <row r="442" spans="1:14" x14ac:dyDescent="0.25">
      <c r="A442" s="454"/>
      <c r="B442" s="455"/>
      <c r="C442" s="407" t="s">
        <v>719</v>
      </c>
      <c r="D442" s="408"/>
      <c r="E442" s="408"/>
      <c r="F442" s="464"/>
      <c r="G442" s="464"/>
      <c r="H442" s="464"/>
      <c r="I442" s="464"/>
      <c r="J442" s="471"/>
      <c r="K442" s="464"/>
      <c r="L442" s="471"/>
      <c r="M442" s="472"/>
      <c r="N442" s="473"/>
    </row>
    <row r="443" spans="1:14" x14ac:dyDescent="0.25">
      <c r="A443" s="440"/>
      <c r="B443" s="409"/>
      <c r="C443" s="692" t="s">
        <v>796</v>
      </c>
      <c r="D443" s="692"/>
      <c r="E443" s="692"/>
      <c r="F443" s="692"/>
      <c r="G443" s="692"/>
      <c r="H443" s="692"/>
      <c r="I443" s="692"/>
      <c r="J443" s="692"/>
      <c r="K443" s="692"/>
      <c r="L443" s="692"/>
      <c r="M443" s="692"/>
      <c r="N443" s="695"/>
    </row>
    <row r="444" spans="1:14" ht="45" x14ac:dyDescent="0.25">
      <c r="A444" s="441"/>
      <c r="B444" s="442" t="s">
        <v>721</v>
      </c>
      <c r="C444" s="692" t="s">
        <v>490</v>
      </c>
      <c r="D444" s="692"/>
      <c r="E444" s="692"/>
      <c r="F444" s="692"/>
      <c r="G444" s="692"/>
      <c r="H444" s="692"/>
      <c r="I444" s="692"/>
      <c r="J444" s="692"/>
      <c r="K444" s="692"/>
      <c r="L444" s="692"/>
      <c r="M444" s="692"/>
      <c r="N444" s="695"/>
    </row>
    <row r="445" spans="1:14" ht="45" x14ac:dyDescent="0.25">
      <c r="A445" s="441"/>
      <c r="B445" s="442" t="s">
        <v>722</v>
      </c>
      <c r="C445" s="692" t="s">
        <v>491</v>
      </c>
      <c r="D445" s="692"/>
      <c r="E445" s="692"/>
      <c r="F445" s="692"/>
      <c r="G445" s="692"/>
      <c r="H445" s="692"/>
      <c r="I445" s="692"/>
      <c r="J445" s="692"/>
      <c r="K445" s="692"/>
      <c r="L445" s="692"/>
      <c r="M445" s="692"/>
      <c r="N445" s="695"/>
    </row>
    <row r="446" spans="1:14" x14ac:dyDescent="0.25">
      <c r="A446" s="464"/>
      <c r="B446" s="455"/>
      <c r="C446" s="455"/>
      <c r="D446" s="455"/>
      <c r="E446" s="455"/>
      <c r="F446" s="464"/>
      <c r="G446" s="464"/>
      <c r="H446" s="464"/>
      <c r="I446" s="464"/>
      <c r="J446" s="465"/>
      <c r="K446" s="464"/>
      <c r="L446" s="465"/>
      <c r="M446" s="445"/>
      <c r="N446" s="465"/>
    </row>
    <row r="447" spans="1:14" x14ac:dyDescent="0.25">
      <c r="A447" s="466"/>
      <c r="B447" s="467"/>
      <c r="C447" s="694" t="s">
        <v>726</v>
      </c>
      <c r="D447" s="694"/>
      <c r="E447" s="694"/>
      <c r="F447" s="694"/>
      <c r="G447" s="694"/>
      <c r="H447" s="694"/>
      <c r="I447" s="694"/>
      <c r="J447" s="694"/>
      <c r="K447" s="694"/>
      <c r="L447" s="468">
        <v>227881.72</v>
      </c>
      <c r="M447" s="469"/>
      <c r="N447" s="470"/>
    </row>
    <row r="448" spans="1:14" x14ac:dyDescent="0.25">
      <c r="A448" s="697" t="s">
        <v>727</v>
      </c>
      <c r="B448" s="698"/>
      <c r="C448" s="698"/>
      <c r="D448" s="698"/>
      <c r="E448" s="698"/>
      <c r="F448" s="698"/>
      <c r="G448" s="698"/>
      <c r="H448" s="698"/>
      <c r="I448" s="698"/>
      <c r="J448" s="698"/>
      <c r="K448" s="698"/>
      <c r="L448" s="698"/>
      <c r="M448" s="698"/>
      <c r="N448" s="699"/>
    </row>
    <row r="449" spans="1:14" ht="33.75" x14ac:dyDescent="0.25">
      <c r="A449" s="434">
        <v>51</v>
      </c>
      <c r="B449" s="435" t="s">
        <v>728</v>
      </c>
      <c r="C449" s="694" t="s">
        <v>729</v>
      </c>
      <c r="D449" s="694"/>
      <c r="E449" s="694"/>
      <c r="F449" s="436" t="s">
        <v>730</v>
      </c>
      <c r="G449" s="436"/>
      <c r="H449" s="436"/>
      <c r="I449" s="437">
        <v>6</v>
      </c>
      <c r="J449" s="438"/>
      <c r="K449" s="436"/>
      <c r="L449" s="438"/>
      <c r="M449" s="436"/>
      <c r="N449" s="439"/>
    </row>
    <row r="450" spans="1:14" ht="56.25" x14ac:dyDescent="0.25">
      <c r="A450" s="441"/>
      <c r="B450" s="442" t="s">
        <v>731</v>
      </c>
      <c r="C450" s="692" t="s">
        <v>492</v>
      </c>
      <c r="D450" s="692"/>
      <c r="E450" s="692"/>
      <c r="F450" s="692"/>
      <c r="G450" s="692"/>
      <c r="H450" s="692"/>
      <c r="I450" s="692"/>
      <c r="J450" s="692"/>
      <c r="K450" s="692"/>
      <c r="L450" s="692"/>
      <c r="M450" s="692"/>
      <c r="N450" s="695"/>
    </row>
    <row r="451" spans="1:14" x14ac:dyDescent="0.25">
      <c r="A451" s="443"/>
      <c r="B451" s="444">
        <v>1</v>
      </c>
      <c r="C451" s="692" t="s">
        <v>461</v>
      </c>
      <c r="D451" s="692"/>
      <c r="E451" s="692"/>
      <c r="F451" s="445"/>
      <c r="G451" s="445"/>
      <c r="H451" s="445"/>
      <c r="I451" s="445"/>
      <c r="J451" s="446">
        <v>26.22</v>
      </c>
      <c r="K451" s="456">
        <v>1.3</v>
      </c>
      <c r="L451" s="446">
        <v>204.52</v>
      </c>
      <c r="M451" s="447">
        <v>20.34</v>
      </c>
      <c r="N451" s="448">
        <v>4160</v>
      </c>
    </row>
    <row r="452" spans="1:14" x14ac:dyDescent="0.25">
      <c r="A452" s="443"/>
      <c r="B452" s="442"/>
      <c r="C452" s="692" t="s">
        <v>462</v>
      </c>
      <c r="D452" s="692"/>
      <c r="E452" s="692"/>
      <c r="F452" s="445" t="s">
        <v>594</v>
      </c>
      <c r="G452" s="447">
        <v>1.62</v>
      </c>
      <c r="H452" s="456">
        <v>1.3</v>
      </c>
      <c r="I452" s="457">
        <v>12.635999999999999</v>
      </c>
      <c r="J452" s="446"/>
      <c r="K452" s="445"/>
      <c r="L452" s="446"/>
      <c r="M452" s="445"/>
      <c r="N452" s="448"/>
    </row>
    <row r="453" spans="1:14" x14ac:dyDescent="0.25">
      <c r="A453" s="443"/>
      <c r="B453" s="442"/>
      <c r="C453" s="696" t="s">
        <v>463</v>
      </c>
      <c r="D453" s="696"/>
      <c r="E453" s="696"/>
      <c r="F453" s="450"/>
      <c r="G453" s="450"/>
      <c r="H453" s="450"/>
      <c r="I453" s="450"/>
      <c r="J453" s="451">
        <v>26.22</v>
      </c>
      <c r="K453" s="450"/>
      <c r="L453" s="451">
        <v>204.52</v>
      </c>
      <c r="M453" s="450"/>
      <c r="N453" s="452"/>
    </row>
    <row r="454" spans="1:14" x14ac:dyDescent="0.25">
      <c r="A454" s="443"/>
      <c r="B454" s="442"/>
      <c r="C454" s="692" t="s">
        <v>464</v>
      </c>
      <c r="D454" s="692"/>
      <c r="E454" s="692"/>
      <c r="F454" s="445"/>
      <c r="G454" s="445"/>
      <c r="H454" s="445"/>
      <c r="I454" s="445"/>
      <c r="J454" s="446"/>
      <c r="K454" s="445"/>
      <c r="L454" s="446">
        <v>204.52</v>
      </c>
      <c r="M454" s="445"/>
      <c r="N454" s="448">
        <v>4160</v>
      </c>
    </row>
    <row r="455" spans="1:14" ht="67.5" x14ac:dyDescent="0.25">
      <c r="A455" s="443"/>
      <c r="B455" s="442" t="s">
        <v>732</v>
      </c>
      <c r="C455" s="692" t="s">
        <v>493</v>
      </c>
      <c r="D455" s="692"/>
      <c r="E455" s="692"/>
      <c r="F455" s="445" t="s">
        <v>596</v>
      </c>
      <c r="G455" s="453">
        <v>74</v>
      </c>
      <c r="H455" s="445"/>
      <c r="I455" s="453">
        <v>74</v>
      </c>
      <c r="J455" s="446"/>
      <c r="K455" s="445"/>
      <c r="L455" s="446">
        <v>151.34</v>
      </c>
      <c r="M455" s="445"/>
      <c r="N455" s="448">
        <v>3078</v>
      </c>
    </row>
    <row r="456" spans="1:14" ht="67.5" x14ac:dyDescent="0.25">
      <c r="A456" s="443"/>
      <c r="B456" s="442" t="s">
        <v>733</v>
      </c>
      <c r="C456" s="692" t="s">
        <v>494</v>
      </c>
      <c r="D456" s="692"/>
      <c r="E456" s="692"/>
      <c r="F456" s="445" t="s">
        <v>596</v>
      </c>
      <c r="G456" s="453">
        <v>36</v>
      </c>
      <c r="H456" s="445"/>
      <c r="I456" s="453">
        <v>36</v>
      </c>
      <c r="J456" s="446"/>
      <c r="K456" s="445"/>
      <c r="L456" s="446">
        <v>73.63</v>
      </c>
      <c r="M456" s="445"/>
      <c r="N456" s="448">
        <v>1498</v>
      </c>
    </row>
    <row r="457" spans="1:14" x14ac:dyDescent="0.25">
      <c r="A457" s="454"/>
      <c r="B457" s="455"/>
      <c r="C457" s="694" t="s">
        <v>465</v>
      </c>
      <c r="D457" s="694"/>
      <c r="E457" s="694"/>
      <c r="F457" s="436"/>
      <c r="G457" s="436"/>
      <c r="H457" s="436"/>
      <c r="I457" s="436"/>
      <c r="J457" s="438"/>
      <c r="K457" s="436"/>
      <c r="L457" s="438">
        <v>429.49</v>
      </c>
      <c r="M457" s="450"/>
      <c r="N457" s="439">
        <v>8736</v>
      </c>
    </row>
    <row r="458" spans="1:14" ht="22.5" x14ac:dyDescent="0.25">
      <c r="A458" s="434">
        <v>52</v>
      </c>
      <c r="B458" s="435" t="s">
        <v>734</v>
      </c>
      <c r="C458" s="694" t="s">
        <v>735</v>
      </c>
      <c r="D458" s="694"/>
      <c r="E458" s="694"/>
      <c r="F458" s="436" t="s">
        <v>650</v>
      </c>
      <c r="G458" s="436"/>
      <c r="H458" s="436"/>
      <c r="I458" s="437">
        <v>2</v>
      </c>
      <c r="J458" s="438"/>
      <c r="K458" s="436"/>
      <c r="L458" s="438"/>
      <c r="M458" s="436"/>
      <c r="N458" s="439"/>
    </row>
    <row r="459" spans="1:14" ht="56.25" x14ac:dyDescent="0.25">
      <c r="A459" s="441"/>
      <c r="B459" s="442" t="s">
        <v>731</v>
      </c>
      <c r="C459" s="692" t="s">
        <v>492</v>
      </c>
      <c r="D459" s="692"/>
      <c r="E459" s="692"/>
      <c r="F459" s="692"/>
      <c r="G459" s="692"/>
      <c r="H459" s="692"/>
      <c r="I459" s="692"/>
      <c r="J459" s="692"/>
      <c r="K459" s="692"/>
      <c r="L459" s="692"/>
      <c r="M459" s="692"/>
      <c r="N459" s="695"/>
    </row>
    <row r="460" spans="1:14" x14ac:dyDescent="0.25">
      <c r="A460" s="443"/>
      <c r="B460" s="444">
        <v>1</v>
      </c>
      <c r="C460" s="692" t="s">
        <v>461</v>
      </c>
      <c r="D460" s="692"/>
      <c r="E460" s="692"/>
      <c r="F460" s="445"/>
      <c r="G460" s="445"/>
      <c r="H460" s="445"/>
      <c r="I460" s="445"/>
      <c r="J460" s="446">
        <v>83.39</v>
      </c>
      <c r="K460" s="456">
        <v>1.3</v>
      </c>
      <c r="L460" s="446">
        <v>216.81</v>
      </c>
      <c r="M460" s="447">
        <v>20.34</v>
      </c>
      <c r="N460" s="448">
        <v>4410</v>
      </c>
    </row>
    <row r="461" spans="1:14" x14ac:dyDescent="0.25">
      <c r="A461" s="443"/>
      <c r="B461" s="442"/>
      <c r="C461" s="692" t="s">
        <v>462</v>
      </c>
      <c r="D461" s="692"/>
      <c r="E461" s="692"/>
      <c r="F461" s="445" t="s">
        <v>594</v>
      </c>
      <c r="G461" s="456">
        <v>5.4</v>
      </c>
      <c r="H461" s="456">
        <v>1.3</v>
      </c>
      <c r="I461" s="447">
        <v>14.04</v>
      </c>
      <c r="J461" s="446"/>
      <c r="K461" s="445"/>
      <c r="L461" s="446"/>
      <c r="M461" s="445"/>
      <c r="N461" s="448"/>
    </row>
    <row r="462" spans="1:14" x14ac:dyDescent="0.25">
      <c r="A462" s="443"/>
      <c r="B462" s="442"/>
      <c r="C462" s="696" t="s">
        <v>463</v>
      </c>
      <c r="D462" s="696"/>
      <c r="E462" s="696"/>
      <c r="F462" s="450"/>
      <c r="G462" s="450"/>
      <c r="H462" s="450"/>
      <c r="I462" s="450"/>
      <c r="J462" s="451">
        <v>83.39</v>
      </c>
      <c r="K462" s="450"/>
      <c r="L462" s="451">
        <v>216.81</v>
      </c>
      <c r="M462" s="450"/>
      <c r="N462" s="452"/>
    </row>
    <row r="463" spans="1:14" x14ac:dyDescent="0.25">
      <c r="A463" s="443"/>
      <c r="B463" s="442"/>
      <c r="C463" s="692" t="s">
        <v>464</v>
      </c>
      <c r="D463" s="692"/>
      <c r="E463" s="692"/>
      <c r="F463" s="445"/>
      <c r="G463" s="445"/>
      <c r="H463" s="445"/>
      <c r="I463" s="445"/>
      <c r="J463" s="446"/>
      <c r="K463" s="445"/>
      <c r="L463" s="446">
        <v>216.81</v>
      </c>
      <c r="M463" s="445"/>
      <c r="N463" s="448">
        <v>4410</v>
      </c>
    </row>
    <row r="464" spans="1:14" ht="67.5" x14ac:dyDescent="0.25">
      <c r="A464" s="443"/>
      <c r="B464" s="442" t="s">
        <v>732</v>
      </c>
      <c r="C464" s="692" t="s">
        <v>493</v>
      </c>
      <c r="D464" s="692"/>
      <c r="E464" s="692"/>
      <c r="F464" s="445" t="s">
        <v>596</v>
      </c>
      <c r="G464" s="453">
        <v>74</v>
      </c>
      <c r="H464" s="445"/>
      <c r="I464" s="453">
        <v>74</v>
      </c>
      <c r="J464" s="446"/>
      <c r="K464" s="445"/>
      <c r="L464" s="446">
        <v>160.44</v>
      </c>
      <c r="M464" s="445"/>
      <c r="N464" s="448">
        <v>3263</v>
      </c>
    </row>
    <row r="465" spans="1:14" ht="67.5" x14ac:dyDescent="0.25">
      <c r="A465" s="443"/>
      <c r="B465" s="442" t="s">
        <v>733</v>
      </c>
      <c r="C465" s="692" t="s">
        <v>494</v>
      </c>
      <c r="D465" s="692"/>
      <c r="E465" s="692"/>
      <c r="F465" s="445" t="s">
        <v>596</v>
      </c>
      <c r="G465" s="453">
        <v>36</v>
      </c>
      <c r="H465" s="445"/>
      <c r="I465" s="453">
        <v>36</v>
      </c>
      <c r="J465" s="446"/>
      <c r="K465" s="445"/>
      <c r="L465" s="446">
        <v>78.05</v>
      </c>
      <c r="M465" s="445"/>
      <c r="N465" s="448">
        <v>1588</v>
      </c>
    </row>
    <row r="466" spans="1:14" x14ac:dyDescent="0.25">
      <c r="A466" s="454"/>
      <c r="B466" s="455"/>
      <c r="C466" s="694" t="s">
        <v>465</v>
      </c>
      <c r="D466" s="694"/>
      <c r="E466" s="694"/>
      <c r="F466" s="436"/>
      <c r="G466" s="436"/>
      <c r="H466" s="436"/>
      <c r="I466" s="436"/>
      <c r="J466" s="438"/>
      <c r="K466" s="436"/>
      <c r="L466" s="438">
        <v>455.3</v>
      </c>
      <c r="M466" s="450"/>
      <c r="N466" s="439">
        <v>9261</v>
      </c>
    </row>
    <row r="467" spans="1:14" ht="22.5" x14ac:dyDescent="0.25">
      <c r="A467" s="434">
        <v>53</v>
      </c>
      <c r="B467" s="435" t="s">
        <v>736</v>
      </c>
      <c r="C467" s="694" t="s">
        <v>737</v>
      </c>
      <c r="D467" s="694"/>
      <c r="E467" s="694"/>
      <c r="F467" s="436" t="s">
        <v>738</v>
      </c>
      <c r="G467" s="436"/>
      <c r="H467" s="436"/>
      <c r="I467" s="461">
        <v>0.03</v>
      </c>
      <c r="J467" s="438"/>
      <c r="K467" s="436"/>
      <c r="L467" s="438"/>
      <c r="M467" s="436"/>
      <c r="N467" s="439"/>
    </row>
    <row r="468" spans="1:14" x14ac:dyDescent="0.25">
      <c r="A468" s="440"/>
      <c r="B468" s="409"/>
      <c r="C468" s="692" t="s">
        <v>489</v>
      </c>
      <c r="D468" s="692"/>
      <c r="E468" s="692"/>
      <c r="F468" s="692"/>
      <c r="G468" s="692"/>
      <c r="H468" s="692"/>
      <c r="I468" s="692"/>
      <c r="J468" s="692"/>
      <c r="K468" s="692"/>
      <c r="L468" s="692"/>
      <c r="M468" s="692"/>
      <c r="N468" s="695"/>
    </row>
    <row r="469" spans="1:14" ht="56.25" x14ac:dyDescent="0.25">
      <c r="A469" s="441"/>
      <c r="B469" s="442" t="s">
        <v>731</v>
      </c>
      <c r="C469" s="692" t="s">
        <v>492</v>
      </c>
      <c r="D469" s="692"/>
      <c r="E469" s="692"/>
      <c r="F469" s="692"/>
      <c r="G469" s="692"/>
      <c r="H469" s="692"/>
      <c r="I469" s="692"/>
      <c r="J469" s="692"/>
      <c r="K469" s="692"/>
      <c r="L469" s="692"/>
      <c r="M469" s="692"/>
      <c r="N469" s="695"/>
    </row>
    <row r="470" spans="1:14" x14ac:dyDescent="0.25">
      <c r="A470" s="443"/>
      <c r="B470" s="444">
        <v>1</v>
      </c>
      <c r="C470" s="692" t="s">
        <v>461</v>
      </c>
      <c r="D470" s="692"/>
      <c r="E470" s="692"/>
      <c r="F470" s="445"/>
      <c r="G470" s="445"/>
      <c r="H470" s="445"/>
      <c r="I470" s="445"/>
      <c r="J470" s="446">
        <v>209.76</v>
      </c>
      <c r="K470" s="456">
        <v>1.3</v>
      </c>
      <c r="L470" s="446">
        <v>8.18</v>
      </c>
      <c r="M470" s="447">
        <v>20.34</v>
      </c>
      <c r="N470" s="448">
        <v>166</v>
      </c>
    </row>
    <row r="471" spans="1:14" x14ac:dyDescent="0.25">
      <c r="A471" s="443"/>
      <c r="B471" s="442"/>
      <c r="C471" s="692" t="s">
        <v>462</v>
      </c>
      <c r="D471" s="692"/>
      <c r="E471" s="692"/>
      <c r="F471" s="445" t="s">
        <v>594</v>
      </c>
      <c r="G471" s="447">
        <v>12.96</v>
      </c>
      <c r="H471" s="456">
        <v>1.3</v>
      </c>
      <c r="I471" s="463">
        <v>0.50544</v>
      </c>
      <c r="J471" s="446"/>
      <c r="K471" s="445"/>
      <c r="L471" s="446"/>
      <c r="M471" s="445"/>
      <c r="N471" s="448"/>
    </row>
    <row r="472" spans="1:14" x14ac:dyDescent="0.25">
      <c r="A472" s="443"/>
      <c r="B472" s="442"/>
      <c r="C472" s="696" t="s">
        <v>463</v>
      </c>
      <c r="D472" s="696"/>
      <c r="E472" s="696"/>
      <c r="F472" s="450"/>
      <c r="G472" s="450"/>
      <c r="H472" s="450"/>
      <c r="I472" s="450"/>
      <c r="J472" s="451">
        <v>209.76</v>
      </c>
      <c r="K472" s="450"/>
      <c r="L472" s="451">
        <v>8.18</v>
      </c>
      <c r="M472" s="450"/>
      <c r="N472" s="452"/>
    </row>
    <row r="473" spans="1:14" x14ac:dyDescent="0.25">
      <c r="A473" s="443"/>
      <c r="B473" s="442"/>
      <c r="C473" s="692" t="s">
        <v>464</v>
      </c>
      <c r="D473" s="692"/>
      <c r="E473" s="692"/>
      <c r="F473" s="445"/>
      <c r="G473" s="445"/>
      <c r="H473" s="445"/>
      <c r="I473" s="445"/>
      <c r="J473" s="446"/>
      <c r="K473" s="445"/>
      <c r="L473" s="446">
        <v>8.18</v>
      </c>
      <c r="M473" s="445"/>
      <c r="N473" s="448">
        <v>166</v>
      </c>
    </row>
    <row r="474" spans="1:14" ht="67.5" x14ac:dyDescent="0.25">
      <c r="A474" s="443"/>
      <c r="B474" s="442" t="s">
        <v>732</v>
      </c>
      <c r="C474" s="692" t="s">
        <v>493</v>
      </c>
      <c r="D474" s="692"/>
      <c r="E474" s="692"/>
      <c r="F474" s="445" t="s">
        <v>596</v>
      </c>
      <c r="G474" s="453">
        <v>74</v>
      </c>
      <c r="H474" s="445"/>
      <c r="I474" s="453">
        <v>74</v>
      </c>
      <c r="J474" s="446"/>
      <c r="K474" s="445"/>
      <c r="L474" s="446">
        <v>6.05</v>
      </c>
      <c r="M474" s="445"/>
      <c r="N474" s="448">
        <v>123</v>
      </c>
    </row>
    <row r="475" spans="1:14" ht="67.5" x14ac:dyDescent="0.25">
      <c r="A475" s="443"/>
      <c r="B475" s="442" t="s">
        <v>733</v>
      </c>
      <c r="C475" s="692" t="s">
        <v>494</v>
      </c>
      <c r="D475" s="692"/>
      <c r="E475" s="692"/>
      <c r="F475" s="445" t="s">
        <v>596</v>
      </c>
      <c r="G475" s="453">
        <v>36</v>
      </c>
      <c r="H475" s="445"/>
      <c r="I475" s="453">
        <v>36</v>
      </c>
      <c r="J475" s="446"/>
      <c r="K475" s="445"/>
      <c r="L475" s="446">
        <v>2.94</v>
      </c>
      <c r="M475" s="445"/>
      <c r="N475" s="448">
        <v>60</v>
      </c>
    </row>
    <row r="476" spans="1:14" x14ac:dyDescent="0.25">
      <c r="A476" s="454"/>
      <c r="B476" s="455"/>
      <c r="C476" s="694" t="s">
        <v>465</v>
      </c>
      <c r="D476" s="694"/>
      <c r="E476" s="694"/>
      <c r="F476" s="436"/>
      <c r="G476" s="436"/>
      <c r="H476" s="436"/>
      <c r="I476" s="436"/>
      <c r="J476" s="438"/>
      <c r="K476" s="436"/>
      <c r="L476" s="438">
        <v>17.170000000000002</v>
      </c>
      <c r="M476" s="450"/>
      <c r="N476" s="439">
        <v>349</v>
      </c>
    </row>
    <row r="477" spans="1:14" ht="33.75" x14ac:dyDescent="0.25">
      <c r="A477" s="434">
        <v>54</v>
      </c>
      <c r="B477" s="435" t="s">
        <v>739</v>
      </c>
      <c r="C477" s="694" t="s">
        <v>740</v>
      </c>
      <c r="D477" s="694"/>
      <c r="E477" s="694"/>
      <c r="F477" s="436" t="s">
        <v>730</v>
      </c>
      <c r="G477" s="436"/>
      <c r="H477" s="436"/>
      <c r="I477" s="437">
        <v>3</v>
      </c>
      <c r="J477" s="438"/>
      <c r="K477" s="436"/>
      <c r="L477" s="438"/>
      <c r="M477" s="436"/>
      <c r="N477" s="439"/>
    </row>
    <row r="478" spans="1:14" ht="56.25" x14ac:dyDescent="0.25">
      <c r="A478" s="441"/>
      <c r="B478" s="442" t="s">
        <v>731</v>
      </c>
      <c r="C478" s="692" t="s">
        <v>492</v>
      </c>
      <c r="D478" s="692"/>
      <c r="E478" s="692"/>
      <c r="F478" s="692"/>
      <c r="G478" s="692"/>
      <c r="H478" s="692"/>
      <c r="I478" s="692"/>
      <c r="J478" s="692"/>
      <c r="K478" s="692"/>
      <c r="L478" s="692"/>
      <c r="M478" s="692"/>
      <c r="N478" s="695"/>
    </row>
    <row r="479" spans="1:14" x14ac:dyDescent="0.25">
      <c r="A479" s="443"/>
      <c r="B479" s="444">
        <v>1</v>
      </c>
      <c r="C479" s="692" t="s">
        <v>461</v>
      </c>
      <c r="D479" s="692"/>
      <c r="E479" s="692"/>
      <c r="F479" s="445"/>
      <c r="G479" s="445"/>
      <c r="H479" s="445"/>
      <c r="I479" s="445"/>
      <c r="J479" s="446">
        <v>19.75</v>
      </c>
      <c r="K479" s="456">
        <v>1.3</v>
      </c>
      <c r="L479" s="446">
        <v>77.03</v>
      </c>
      <c r="M479" s="447">
        <v>20.34</v>
      </c>
      <c r="N479" s="448">
        <v>1567</v>
      </c>
    </row>
    <row r="480" spans="1:14" x14ac:dyDescent="0.25">
      <c r="A480" s="443"/>
      <c r="B480" s="442"/>
      <c r="C480" s="692" t="s">
        <v>462</v>
      </c>
      <c r="D480" s="692"/>
      <c r="E480" s="692"/>
      <c r="F480" s="445" t="s">
        <v>594</v>
      </c>
      <c r="G480" s="447">
        <v>1.22</v>
      </c>
      <c r="H480" s="456">
        <v>1.3</v>
      </c>
      <c r="I480" s="457">
        <v>4.758</v>
      </c>
      <c r="J480" s="446"/>
      <c r="K480" s="445"/>
      <c r="L480" s="446"/>
      <c r="M480" s="445"/>
      <c r="N480" s="448"/>
    </row>
    <row r="481" spans="1:14" x14ac:dyDescent="0.25">
      <c r="A481" s="443"/>
      <c r="B481" s="442"/>
      <c r="C481" s="696" t="s">
        <v>463</v>
      </c>
      <c r="D481" s="696"/>
      <c r="E481" s="696"/>
      <c r="F481" s="450"/>
      <c r="G481" s="450"/>
      <c r="H481" s="450"/>
      <c r="I481" s="450"/>
      <c r="J481" s="451">
        <v>19.75</v>
      </c>
      <c r="K481" s="450"/>
      <c r="L481" s="451">
        <v>77.03</v>
      </c>
      <c r="M481" s="450"/>
      <c r="N481" s="452"/>
    </row>
    <row r="482" spans="1:14" x14ac:dyDescent="0.25">
      <c r="A482" s="443"/>
      <c r="B482" s="442"/>
      <c r="C482" s="692" t="s">
        <v>464</v>
      </c>
      <c r="D482" s="692"/>
      <c r="E482" s="692"/>
      <c r="F482" s="445"/>
      <c r="G482" s="445"/>
      <c r="H482" s="445"/>
      <c r="I482" s="445"/>
      <c r="J482" s="446"/>
      <c r="K482" s="445"/>
      <c r="L482" s="446">
        <v>77.03</v>
      </c>
      <c r="M482" s="445"/>
      <c r="N482" s="448">
        <v>1567</v>
      </c>
    </row>
    <row r="483" spans="1:14" ht="67.5" x14ac:dyDescent="0.25">
      <c r="A483" s="443"/>
      <c r="B483" s="442" t="s">
        <v>732</v>
      </c>
      <c r="C483" s="692" t="s">
        <v>493</v>
      </c>
      <c r="D483" s="692"/>
      <c r="E483" s="692"/>
      <c r="F483" s="445" t="s">
        <v>596</v>
      </c>
      <c r="G483" s="453">
        <v>74</v>
      </c>
      <c r="H483" s="445"/>
      <c r="I483" s="453">
        <v>74</v>
      </c>
      <c r="J483" s="446"/>
      <c r="K483" s="445"/>
      <c r="L483" s="446">
        <v>57</v>
      </c>
      <c r="M483" s="445"/>
      <c r="N483" s="448">
        <v>1160</v>
      </c>
    </row>
    <row r="484" spans="1:14" ht="67.5" x14ac:dyDescent="0.25">
      <c r="A484" s="443"/>
      <c r="B484" s="442" t="s">
        <v>733</v>
      </c>
      <c r="C484" s="692" t="s">
        <v>494</v>
      </c>
      <c r="D484" s="692"/>
      <c r="E484" s="692"/>
      <c r="F484" s="445" t="s">
        <v>596</v>
      </c>
      <c r="G484" s="453">
        <v>36</v>
      </c>
      <c r="H484" s="445"/>
      <c r="I484" s="453">
        <v>36</v>
      </c>
      <c r="J484" s="446"/>
      <c r="K484" s="445"/>
      <c r="L484" s="446">
        <v>27.73</v>
      </c>
      <c r="M484" s="445"/>
      <c r="N484" s="448">
        <v>564</v>
      </c>
    </row>
    <row r="485" spans="1:14" x14ac:dyDescent="0.25">
      <c r="A485" s="454"/>
      <c r="B485" s="455"/>
      <c r="C485" s="694" t="s">
        <v>465</v>
      </c>
      <c r="D485" s="694"/>
      <c r="E485" s="694"/>
      <c r="F485" s="436"/>
      <c r="G485" s="436"/>
      <c r="H485" s="436"/>
      <c r="I485" s="436"/>
      <c r="J485" s="438"/>
      <c r="K485" s="436"/>
      <c r="L485" s="438">
        <v>161.76</v>
      </c>
      <c r="M485" s="450"/>
      <c r="N485" s="439">
        <v>3291</v>
      </c>
    </row>
    <row r="486" spans="1:14" ht="33.75" x14ac:dyDescent="0.25">
      <c r="A486" s="434">
        <v>55</v>
      </c>
      <c r="B486" s="435" t="s">
        <v>741</v>
      </c>
      <c r="C486" s="694" t="s">
        <v>742</v>
      </c>
      <c r="D486" s="694"/>
      <c r="E486" s="694"/>
      <c r="F486" s="436" t="s">
        <v>743</v>
      </c>
      <c r="G486" s="436"/>
      <c r="H486" s="436"/>
      <c r="I486" s="437">
        <v>1</v>
      </c>
      <c r="J486" s="438"/>
      <c r="K486" s="436"/>
      <c r="L486" s="438"/>
      <c r="M486" s="436"/>
      <c r="N486" s="439"/>
    </row>
    <row r="487" spans="1:14" ht="56.25" x14ac:dyDescent="0.25">
      <c r="A487" s="441"/>
      <c r="B487" s="442" t="s">
        <v>731</v>
      </c>
      <c r="C487" s="692" t="s">
        <v>492</v>
      </c>
      <c r="D487" s="692"/>
      <c r="E487" s="692"/>
      <c r="F487" s="692"/>
      <c r="G487" s="692"/>
      <c r="H487" s="692"/>
      <c r="I487" s="692"/>
      <c r="J487" s="692"/>
      <c r="K487" s="692"/>
      <c r="L487" s="692"/>
      <c r="M487" s="692"/>
      <c r="N487" s="695"/>
    </row>
    <row r="488" spans="1:14" x14ac:dyDescent="0.25">
      <c r="A488" s="443"/>
      <c r="B488" s="444">
        <v>1</v>
      </c>
      <c r="C488" s="692" t="s">
        <v>461</v>
      </c>
      <c r="D488" s="692"/>
      <c r="E488" s="692"/>
      <c r="F488" s="445"/>
      <c r="G488" s="445"/>
      <c r="H488" s="445"/>
      <c r="I488" s="445"/>
      <c r="J488" s="446">
        <v>367.52</v>
      </c>
      <c r="K488" s="456">
        <v>1.3</v>
      </c>
      <c r="L488" s="446">
        <v>477.78</v>
      </c>
      <c r="M488" s="447">
        <v>20.34</v>
      </c>
      <c r="N488" s="448">
        <v>9718</v>
      </c>
    </row>
    <row r="489" spans="1:14" x14ac:dyDescent="0.25">
      <c r="A489" s="443"/>
      <c r="B489" s="442"/>
      <c r="C489" s="692" t="s">
        <v>462</v>
      </c>
      <c r="D489" s="692"/>
      <c r="E489" s="692"/>
      <c r="F489" s="445" t="s">
        <v>594</v>
      </c>
      <c r="G489" s="447">
        <v>23.04</v>
      </c>
      <c r="H489" s="456">
        <v>1.3</v>
      </c>
      <c r="I489" s="457">
        <v>29.952000000000002</v>
      </c>
      <c r="J489" s="446"/>
      <c r="K489" s="445"/>
      <c r="L489" s="446"/>
      <c r="M489" s="445"/>
      <c r="N489" s="448"/>
    </row>
    <row r="490" spans="1:14" x14ac:dyDescent="0.25">
      <c r="A490" s="443"/>
      <c r="B490" s="442"/>
      <c r="C490" s="696" t="s">
        <v>463</v>
      </c>
      <c r="D490" s="696"/>
      <c r="E490" s="696"/>
      <c r="F490" s="450"/>
      <c r="G490" s="450"/>
      <c r="H490" s="450"/>
      <c r="I490" s="450"/>
      <c r="J490" s="451">
        <v>367.52</v>
      </c>
      <c r="K490" s="450"/>
      <c r="L490" s="451">
        <v>477.78</v>
      </c>
      <c r="M490" s="450"/>
      <c r="N490" s="452"/>
    </row>
    <row r="491" spans="1:14" x14ac:dyDescent="0.25">
      <c r="A491" s="443"/>
      <c r="B491" s="442"/>
      <c r="C491" s="692" t="s">
        <v>464</v>
      </c>
      <c r="D491" s="692"/>
      <c r="E491" s="692"/>
      <c r="F491" s="445"/>
      <c r="G491" s="445"/>
      <c r="H491" s="445"/>
      <c r="I491" s="445"/>
      <c r="J491" s="446"/>
      <c r="K491" s="445"/>
      <c r="L491" s="446">
        <v>477.78</v>
      </c>
      <c r="M491" s="445"/>
      <c r="N491" s="448">
        <v>9718</v>
      </c>
    </row>
    <row r="492" spans="1:14" ht="67.5" x14ac:dyDescent="0.25">
      <c r="A492" s="443"/>
      <c r="B492" s="442" t="s">
        <v>732</v>
      </c>
      <c r="C492" s="692" t="s">
        <v>493</v>
      </c>
      <c r="D492" s="692"/>
      <c r="E492" s="692"/>
      <c r="F492" s="445" t="s">
        <v>596</v>
      </c>
      <c r="G492" s="453">
        <v>74</v>
      </c>
      <c r="H492" s="445"/>
      <c r="I492" s="453">
        <v>74</v>
      </c>
      <c r="J492" s="446"/>
      <c r="K492" s="445"/>
      <c r="L492" s="446">
        <v>353.56</v>
      </c>
      <c r="M492" s="445"/>
      <c r="N492" s="448">
        <v>7191</v>
      </c>
    </row>
    <row r="493" spans="1:14" ht="67.5" x14ac:dyDescent="0.25">
      <c r="A493" s="443"/>
      <c r="B493" s="442" t="s">
        <v>733</v>
      </c>
      <c r="C493" s="692" t="s">
        <v>494</v>
      </c>
      <c r="D493" s="692"/>
      <c r="E493" s="692"/>
      <c r="F493" s="445" t="s">
        <v>596</v>
      </c>
      <c r="G493" s="453">
        <v>36</v>
      </c>
      <c r="H493" s="445"/>
      <c r="I493" s="453">
        <v>36</v>
      </c>
      <c r="J493" s="446"/>
      <c r="K493" s="445"/>
      <c r="L493" s="446">
        <v>172</v>
      </c>
      <c r="M493" s="445"/>
      <c r="N493" s="448">
        <v>3498</v>
      </c>
    </row>
    <row r="494" spans="1:14" x14ac:dyDescent="0.25">
      <c r="A494" s="454"/>
      <c r="B494" s="455"/>
      <c r="C494" s="694" t="s">
        <v>465</v>
      </c>
      <c r="D494" s="694"/>
      <c r="E494" s="694"/>
      <c r="F494" s="436"/>
      <c r="G494" s="436"/>
      <c r="H494" s="436"/>
      <c r="I494" s="436"/>
      <c r="J494" s="438"/>
      <c r="K494" s="436"/>
      <c r="L494" s="438">
        <v>1003.34</v>
      </c>
      <c r="M494" s="450"/>
      <c r="N494" s="439">
        <v>20407</v>
      </c>
    </row>
    <row r="495" spans="1:14" ht="33.75" x14ac:dyDescent="0.25">
      <c r="A495" s="434">
        <v>56</v>
      </c>
      <c r="B495" s="435" t="s">
        <v>744</v>
      </c>
      <c r="C495" s="694" t="s">
        <v>745</v>
      </c>
      <c r="D495" s="694"/>
      <c r="E495" s="694"/>
      <c r="F495" s="436" t="s">
        <v>746</v>
      </c>
      <c r="G495" s="436"/>
      <c r="H495" s="436"/>
      <c r="I495" s="437">
        <v>1</v>
      </c>
      <c r="J495" s="438"/>
      <c r="K495" s="436"/>
      <c r="L495" s="438"/>
      <c r="M495" s="436"/>
      <c r="N495" s="439"/>
    </row>
    <row r="496" spans="1:14" ht="56.25" x14ac:dyDescent="0.25">
      <c r="A496" s="441"/>
      <c r="B496" s="442" t="s">
        <v>731</v>
      </c>
      <c r="C496" s="692" t="s">
        <v>492</v>
      </c>
      <c r="D496" s="692"/>
      <c r="E496" s="692"/>
      <c r="F496" s="692"/>
      <c r="G496" s="692"/>
      <c r="H496" s="692"/>
      <c r="I496" s="692"/>
      <c r="J496" s="692"/>
      <c r="K496" s="692"/>
      <c r="L496" s="692"/>
      <c r="M496" s="692"/>
      <c r="N496" s="695"/>
    </row>
    <row r="497" spans="1:14" x14ac:dyDescent="0.25">
      <c r="A497" s="443"/>
      <c r="B497" s="444">
        <v>1</v>
      </c>
      <c r="C497" s="692" t="s">
        <v>461</v>
      </c>
      <c r="D497" s="692"/>
      <c r="E497" s="692"/>
      <c r="F497" s="445"/>
      <c r="G497" s="445"/>
      <c r="H497" s="445"/>
      <c r="I497" s="445"/>
      <c r="J497" s="446">
        <v>43.39</v>
      </c>
      <c r="K497" s="456">
        <v>1.3</v>
      </c>
      <c r="L497" s="446">
        <v>56.41</v>
      </c>
      <c r="M497" s="447">
        <v>20.34</v>
      </c>
      <c r="N497" s="448">
        <v>1147</v>
      </c>
    </row>
    <row r="498" spans="1:14" x14ac:dyDescent="0.25">
      <c r="A498" s="443"/>
      <c r="B498" s="442"/>
      <c r="C498" s="692" t="s">
        <v>462</v>
      </c>
      <c r="D498" s="692"/>
      <c r="E498" s="692"/>
      <c r="F498" s="445" t="s">
        <v>594</v>
      </c>
      <c r="G498" s="447">
        <v>2.83</v>
      </c>
      <c r="H498" s="456">
        <v>1.3</v>
      </c>
      <c r="I498" s="457">
        <v>3.6789999999999998</v>
      </c>
      <c r="J498" s="446"/>
      <c r="K498" s="445"/>
      <c r="L498" s="446"/>
      <c r="M498" s="445"/>
      <c r="N498" s="448"/>
    </row>
    <row r="499" spans="1:14" x14ac:dyDescent="0.25">
      <c r="A499" s="443"/>
      <c r="B499" s="442"/>
      <c r="C499" s="696" t="s">
        <v>463</v>
      </c>
      <c r="D499" s="696"/>
      <c r="E499" s="696"/>
      <c r="F499" s="450"/>
      <c r="G499" s="450"/>
      <c r="H499" s="450"/>
      <c r="I499" s="450"/>
      <c r="J499" s="451">
        <v>43.39</v>
      </c>
      <c r="K499" s="450"/>
      <c r="L499" s="451">
        <v>56.41</v>
      </c>
      <c r="M499" s="450"/>
      <c r="N499" s="452"/>
    </row>
    <row r="500" spans="1:14" x14ac:dyDescent="0.25">
      <c r="A500" s="443"/>
      <c r="B500" s="442"/>
      <c r="C500" s="692" t="s">
        <v>464</v>
      </c>
      <c r="D500" s="692"/>
      <c r="E500" s="692"/>
      <c r="F500" s="445"/>
      <c r="G500" s="445"/>
      <c r="H500" s="445"/>
      <c r="I500" s="445"/>
      <c r="J500" s="446"/>
      <c r="K500" s="445"/>
      <c r="L500" s="446">
        <v>56.41</v>
      </c>
      <c r="M500" s="445"/>
      <c r="N500" s="448">
        <v>1147</v>
      </c>
    </row>
    <row r="501" spans="1:14" ht="67.5" x14ac:dyDescent="0.25">
      <c r="A501" s="443"/>
      <c r="B501" s="442" t="s">
        <v>732</v>
      </c>
      <c r="C501" s="692" t="s">
        <v>493</v>
      </c>
      <c r="D501" s="692"/>
      <c r="E501" s="692"/>
      <c r="F501" s="445" t="s">
        <v>596</v>
      </c>
      <c r="G501" s="453">
        <v>74</v>
      </c>
      <c r="H501" s="445"/>
      <c r="I501" s="453">
        <v>74</v>
      </c>
      <c r="J501" s="446"/>
      <c r="K501" s="445"/>
      <c r="L501" s="446">
        <v>41.74</v>
      </c>
      <c r="M501" s="445"/>
      <c r="N501" s="448">
        <v>849</v>
      </c>
    </row>
    <row r="502" spans="1:14" ht="67.5" x14ac:dyDescent="0.25">
      <c r="A502" s="443"/>
      <c r="B502" s="442" t="s">
        <v>733</v>
      </c>
      <c r="C502" s="692" t="s">
        <v>494</v>
      </c>
      <c r="D502" s="692"/>
      <c r="E502" s="692"/>
      <c r="F502" s="445" t="s">
        <v>596</v>
      </c>
      <c r="G502" s="453">
        <v>36</v>
      </c>
      <c r="H502" s="445"/>
      <c r="I502" s="453">
        <v>36</v>
      </c>
      <c r="J502" s="446"/>
      <c r="K502" s="445"/>
      <c r="L502" s="446">
        <v>20.309999999999999</v>
      </c>
      <c r="M502" s="445"/>
      <c r="N502" s="448">
        <v>413</v>
      </c>
    </row>
    <row r="503" spans="1:14" x14ac:dyDescent="0.25">
      <c r="A503" s="454"/>
      <c r="B503" s="455"/>
      <c r="C503" s="694" t="s">
        <v>465</v>
      </c>
      <c r="D503" s="694"/>
      <c r="E503" s="694"/>
      <c r="F503" s="436"/>
      <c r="G503" s="436"/>
      <c r="H503" s="436"/>
      <c r="I503" s="436"/>
      <c r="J503" s="438"/>
      <c r="K503" s="436"/>
      <c r="L503" s="438">
        <v>118.46</v>
      </c>
      <c r="M503" s="450"/>
      <c r="N503" s="439">
        <v>2409</v>
      </c>
    </row>
    <row r="504" spans="1:14" ht="33.75" x14ac:dyDescent="0.25">
      <c r="A504" s="434">
        <v>57</v>
      </c>
      <c r="B504" s="435" t="s">
        <v>739</v>
      </c>
      <c r="C504" s="694" t="s">
        <v>495</v>
      </c>
      <c r="D504" s="694"/>
      <c r="E504" s="694"/>
      <c r="F504" s="436" t="s">
        <v>730</v>
      </c>
      <c r="G504" s="436"/>
      <c r="H504" s="436"/>
      <c r="I504" s="437">
        <v>1</v>
      </c>
      <c r="J504" s="438"/>
      <c r="K504" s="436"/>
      <c r="L504" s="438"/>
      <c r="M504" s="436"/>
      <c r="N504" s="439"/>
    </row>
    <row r="505" spans="1:14" ht="56.25" x14ac:dyDescent="0.25">
      <c r="A505" s="441"/>
      <c r="B505" s="442" t="s">
        <v>731</v>
      </c>
      <c r="C505" s="692" t="s">
        <v>492</v>
      </c>
      <c r="D505" s="692"/>
      <c r="E505" s="692"/>
      <c r="F505" s="692"/>
      <c r="G505" s="692"/>
      <c r="H505" s="692"/>
      <c r="I505" s="692"/>
      <c r="J505" s="692"/>
      <c r="K505" s="692"/>
      <c r="L505" s="692"/>
      <c r="M505" s="692"/>
      <c r="N505" s="695"/>
    </row>
    <row r="506" spans="1:14" x14ac:dyDescent="0.25">
      <c r="A506" s="443"/>
      <c r="B506" s="444">
        <v>1</v>
      </c>
      <c r="C506" s="692" t="s">
        <v>461</v>
      </c>
      <c r="D506" s="692"/>
      <c r="E506" s="692"/>
      <c r="F506" s="445"/>
      <c r="G506" s="445"/>
      <c r="H506" s="445"/>
      <c r="I506" s="445"/>
      <c r="J506" s="446">
        <v>19.75</v>
      </c>
      <c r="K506" s="456">
        <v>1.3</v>
      </c>
      <c r="L506" s="446">
        <v>25.68</v>
      </c>
      <c r="M506" s="447">
        <v>20.34</v>
      </c>
      <c r="N506" s="448">
        <v>522</v>
      </c>
    </row>
    <row r="507" spans="1:14" x14ac:dyDescent="0.25">
      <c r="A507" s="443"/>
      <c r="B507" s="442"/>
      <c r="C507" s="692" t="s">
        <v>462</v>
      </c>
      <c r="D507" s="692"/>
      <c r="E507" s="692"/>
      <c r="F507" s="445" t="s">
        <v>594</v>
      </c>
      <c r="G507" s="447">
        <v>1.22</v>
      </c>
      <c r="H507" s="456">
        <v>1.3</v>
      </c>
      <c r="I507" s="457">
        <v>1.5860000000000001</v>
      </c>
      <c r="J507" s="446"/>
      <c r="K507" s="445"/>
      <c r="L507" s="446"/>
      <c r="M507" s="445"/>
      <c r="N507" s="448"/>
    </row>
    <row r="508" spans="1:14" x14ac:dyDescent="0.25">
      <c r="A508" s="443"/>
      <c r="B508" s="442"/>
      <c r="C508" s="696" t="s">
        <v>463</v>
      </c>
      <c r="D508" s="696"/>
      <c r="E508" s="696"/>
      <c r="F508" s="450"/>
      <c r="G508" s="450"/>
      <c r="H508" s="450"/>
      <c r="I508" s="450"/>
      <c r="J508" s="451">
        <v>19.75</v>
      </c>
      <c r="K508" s="450"/>
      <c r="L508" s="451">
        <v>25.68</v>
      </c>
      <c r="M508" s="450"/>
      <c r="N508" s="452"/>
    </row>
    <row r="509" spans="1:14" x14ac:dyDescent="0.25">
      <c r="A509" s="443"/>
      <c r="B509" s="442"/>
      <c r="C509" s="692" t="s">
        <v>464</v>
      </c>
      <c r="D509" s="692"/>
      <c r="E509" s="692"/>
      <c r="F509" s="445"/>
      <c r="G509" s="445"/>
      <c r="H509" s="445"/>
      <c r="I509" s="445"/>
      <c r="J509" s="446"/>
      <c r="K509" s="445"/>
      <c r="L509" s="446">
        <v>25.68</v>
      </c>
      <c r="M509" s="445"/>
      <c r="N509" s="448">
        <v>522</v>
      </c>
    </row>
    <row r="510" spans="1:14" ht="67.5" x14ac:dyDescent="0.25">
      <c r="A510" s="443"/>
      <c r="B510" s="442" t="s">
        <v>732</v>
      </c>
      <c r="C510" s="692" t="s">
        <v>493</v>
      </c>
      <c r="D510" s="692"/>
      <c r="E510" s="692"/>
      <c r="F510" s="445" t="s">
        <v>596</v>
      </c>
      <c r="G510" s="453">
        <v>74</v>
      </c>
      <c r="H510" s="445"/>
      <c r="I510" s="453">
        <v>74</v>
      </c>
      <c r="J510" s="446"/>
      <c r="K510" s="445"/>
      <c r="L510" s="446">
        <v>19</v>
      </c>
      <c r="M510" s="445"/>
      <c r="N510" s="448">
        <v>386</v>
      </c>
    </row>
    <row r="511" spans="1:14" ht="67.5" x14ac:dyDescent="0.25">
      <c r="A511" s="443"/>
      <c r="B511" s="442" t="s">
        <v>733</v>
      </c>
      <c r="C511" s="692" t="s">
        <v>494</v>
      </c>
      <c r="D511" s="692"/>
      <c r="E511" s="692"/>
      <c r="F511" s="445" t="s">
        <v>596</v>
      </c>
      <c r="G511" s="453">
        <v>36</v>
      </c>
      <c r="H511" s="445"/>
      <c r="I511" s="453">
        <v>36</v>
      </c>
      <c r="J511" s="446"/>
      <c r="K511" s="445"/>
      <c r="L511" s="446">
        <v>9.24</v>
      </c>
      <c r="M511" s="445"/>
      <c r="N511" s="448">
        <v>188</v>
      </c>
    </row>
    <row r="512" spans="1:14" x14ac:dyDescent="0.25">
      <c r="A512" s="454"/>
      <c r="B512" s="455"/>
      <c r="C512" s="694" t="s">
        <v>465</v>
      </c>
      <c r="D512" s="694"/>
      <c r="E512" s="694"/>
      <c r="F512" s="436"/>
      <c r="G512" s="436"/>
      <c r="H512" s="436"/>
      <c r="I512" s="436"/>
      <c r="J512" s="438"/>
      <c r="K512" s="436"/>
      <c r="L512" s="438">
        <v>53.92</v>
      </c>
      <c r="M512" s="450"/>
      <c r="N512" s="439">
        <v>1096</v>
      </c>
    </row>
    <row r="513" spans="1:14" ht="33.75" x14ac:dyDescent="0.25">
      <c r="A513" s="434">
        <v>58</v>
      </c>
      <c r="B513" s="435" t="s">
        <v>747</v>
      </c>
      <c r="C513" s="694" t="s">
        <v>496</v>
      </c>
      <c r="D513" s="694"/>
      <c r="E513" s="694"/>
      <c r="F513" s="436" t="s">
        <v>748</v>
      </c>
      <c r="G513" s="436"/>
      <c r="H513" s="436"/>
      <c r="I513" s="437">
        <v>1</v>
      </c>
      <c r="J513" s="438"/>
      <c r="K513" s="436"/>
      <c r="L513" s="438"/>
      <c r="M513" s="436"/>
      <c r="N513" s="439"/>
    </row>
    <row r="514" spans="1:14" ht="56.25" x14ac:dyDescent="0.25">
      <c r="A514" s="441"/>
      <c r="B514" s="442" t="s">
        <v>731</v>
      </c>
      <c r="C514" s="692" t="s">
        <v>492</v>
      </c>
      <c r="D514" s="692"/>
      <c r="E514" s="692"/>
      <c r="F514" s="692"/>
      <c r="G514" s="692"/>
      <c r="H514" s="692"/>
      <c r="I514" s="692"/>
      <c r="J514" s="692"/>
      <c r="K514" s="692"/>
      <c r="L514" s="692"/>
      <c r="M514" s="692"/>
      <c r="N514" s="695"/>
    </row>
    <row r="515" spans="1:14" x14ac:dyDescent="0.25">
      <c r="A515" s="443"/>
      <c r="B515" s="444">
        <v>1</v>
      </c>
      <c r="C515" s="692" t="s">
        <v>461</v>
      </c>
      <c r="D515" s="692"/>
      <c r="E515" s="692"/>
      <c r="F515" s="445"/>
      <c r="G515" s="445"/>
      <c r="H515" s="445"/>
      <c r="I515" s="445"/>
      <c r="J515" s="446">
        <v>26.22</v>
      </c>
      <c r="K515" s="456">
        <v>1.3</v>
      </c>
      <c r="L515" s="446">
        <v>34.090000000000003</v>
      </c>
      <c r="M515" s="447">
        <v>20.34</v>
      </c>
      <c r="N515" s="448">
        <v>693</v>
      </c>
    </row>
    <row r="516" spans="1:14" x14ac:dyDescent="0.25">
      <c r="A516" s="443"/>
      <c r="B516" s="442"/>
      <c r="C516" s="692" t="s">
        <v>462</v>
      </c>
      <c r="D516" s="692"/>
      <c r="E516" s="692"/>
      <c r="F516" s="445" t="s">
        <v>594</v>
      </c>
      <c r="G516" s="447">
        <v>1.62</v>
      </c>
      <c r="H516" s="456">
        <v>1.3</v>
      </c>
      <c r="I516" s="457">
        <v>2.1059999999999999</v>
      </c>
      <c r="J516" s="446"/>
      <c r="K516" s="445"/>
      <c r="L516" s="446"/>
      <c r="M516" s="445"/>
      <c r="N516" s="448"/>
    </row>
    <row r="517" spans="1:14" x14ac:dyDescent="0.25">
      <c r="A517" s="443"/>
      <c r="B517" s="442"/>
      <c r="C517" s="696" t="s">
        <v>463</v>
      </c>
      <c r="D517" s="696"/>
      <c r="E517" s="696"/>
      <c r="F517" s="450"/>
      <c r="G517" s="450"/>
      <c r="H517" s="450"/>
      <c r="I517" s="450"/>
      <c r="J517" s="451">
        <v>26.22</v>
      </c>
      <c r="K517" s="450"/>
      <c r="L517" s="451">
        <v>34.090000000000003</v>
      </c>
      <c r="M517" s="450"/>
      <c r="N517" s="452"/>
    </row>
    <row r="518" spans="1:14" x14ac:dyDescent="0.25">
      <c r="A518" s="443"/>
      <c r="B518" s="442"/>
      <c r="C518" s="692" t="s">
        <v>464</v>
      </c>
      <c r="D518" s="692"/>
      <c r="E518" s="692"/>
      <c r="F518" s="445"/>
      <c r="G518" s="445"/>
      <c r="H518" s="445"/>
      <c r="I518" s="445"/>
      <c r="J518" s="446"/>
      <c r="K518" s="445"/>
      <c r="L518" s="446">
        <v>34.090000000000003</v>
      </c>
      <c r="M518" s="445"/>
      <c r="N518" s="448">
        <v>693</v>
      </c>
    </row>
    <row r="519" spans="1:14" ht="67.5" x14ac:dyDescent="0.25">
      <c r="A519" s="443"/>
      <c r="B519" s="442" t="s">
        <v>732</v>
      </c>
      <c r="C519" s="692" t="s">
        <v>493</v>
      </c>
      <c r="D519" s="692"/>
      <c r="E519" s="692"/>
      <c r="F519" s="445" t="s">
        <v>596</v>
      </c>
      <c r="G519" s="453">
        <v>74</v>
      </c>
      <c r="H519" s="445"/>
      <c r="I519" s="453">
        <v>74</v>
      </c>
      <c r="J519" s="446"/>
      <c r="K519" s="445"/>
      <c r="L519" s="446">
        <v>25.23</v>
      </c>
      <c r="M519" s="445"/>
      <c r="N519" s="448">
        <v>513</v>
      </c>
    </row>
    <row r="520" spans="1:14" ht="67.5" x14ac:dyDescent="0.25">
      <c r="A520" s="443"/>
      <c r="B520" s="442" t="s">
        <v>733</v>
      </c>
      <c r="C520" s="692" t="s">
        <v>494</v>
      </c>
      <c r="D520" s="692"/>
      <c r="E520" s="692"/>
      <c r="F520" s="445" t="s">
        <v>596</v>
      </c>
      <c r="G520" s="453">
        <v>36</v>
      </c>
      <c r="H520" s="445"/>
      <c r="I520" s="453">
        <v>36</v>
      </c>
      <c r="J520" s="446"/>
      <c r="K520" s="445"/>
      <c r="L520" s="446">
        <v>12.27</v>
      </c>
      <c r="M520" s="445"/>
      <c r="N520" s="448">
        <v>249</v>
      </c>
    </row>
    <row r="521" spans="1:14" x14ac:dyDescent="0.25">
      <c r="A521" s="454"/>
      <c r="B521" s="455"/>
      <c r="C521" s="694" t="s">
        <v>465</v>
      </c>
      <c r="D521" s="694"/>
      <c r="E521" s="694"/>
      <c r="F521" s="436"/>
      <c r="G521" s="436"/>
      <c r="H521" s="436"/>
      <c r="I521" s="436"/>
      <c r="J521" s="438"/>
      <c r="K521" s="436"/>
      <c r="L521" s="438">
        <v>71.59</v>
      </c>
      <c r="M521" s="450"/>
      <c r="N521" s="439">
        <v>1455</v>
      </c>
    </row>
    <row r="522" spans="1:14" ht="33.75" x14ac:dyDescent="0.25">
      <c r="A522" s="434">
        <v>59</v>
      </c>
      <c r="B522" s="435" t="s">
        <v>749</v>
      </c>
      <c r="C522" s="694" t="s">
        <v>497</v>
      </c>
      <c r="D522" s="694"/>
      <c r="E522" s="694"/>
      <c r="F522" s="436" t="s">
        <v>746</v>
      </c>
      <c r="G522" s="436"/>
      <c r="H522" s="436"/>
      <c r="I522" s="437">
        <v>1</v>
      </c>
      <c r="J522" s="438"/>
      <c r="K522" s="436"/>
      <c r="L522" s="438"/>
      <c r="M522" s="436"/>
      <c r="N522" s="439"/>
    </row>
    <row r="523" spans="1:14" ht="56.25" x14ac:dyDescent="0.25">
      <c r="A523" s="441"/>
      <c r="B523" s="442" t="s">
        <v>731</v>
      </c>
      <c r="C523" s="692" t="s">
        <v>492</v>
      </c>
      <c r="D523" s="692"/>
      <c r="E523" s="692"/>
      <c r="F523" s="692"/>
      <c r="G523" s="692"/>
      <c r="H523" s="692"/>
      <c r="I523" s="692"/>
      <c r="J523" s="692"/>
      <c r="K523" s="692"/>
      <c r="L523" s="692"/>
      <c r="M523" s="692"/>
      <c r="N523" s="695"/>
    </row>
    <row r="524" spans="1:14" x14ac:dyDescent="0.25">
      <c r="A524" s="443"/>
      <c r="B524" s="444">
        <v>1</v>
      </c>
      <c r="C524" s="692" t="s">
        <v>461</v>
      </c>
      <c r="D524" s="692"/>
      <c r="E524" s="692"/>
      <c r="F524" s="445"/>
      <c r="G524" s="445"/>
      <c r="H524" s="445"/>
      <c r="I524" s="445"/>
      <c r="J524" s="446">
        <v>24.67</v>
      </c>
      <c r="K524" s="456">
        <v>1.3</v>
      </c>
      <c r="L524" s="446">
        <v>32.07</v>
      </c>
      <c r="M524" s="447">
        <v>20.34</v>
      </c>
      <c r="N524" s="448">
        <v>652</v>
      </c>
    </row>
    <row r="525" spans="1:14" x14ac:dyDescent="0.25">
      <c r="A525" s="443"/>
      <c r="B525" s="442"/>
      <c r="C525" s="692" t="s">
        <v>462</v>
      </c>
      <c r="D525" s="692"/>
      <c r="E525" s="692"/>
      <c r="F525" s="445" t="s">
        <v>594</v>
      </c>
      <c r="G525" s="447">
        <v>1.62</v>
      </c>
      <c r="H525" s="456">
        <v>1.3</v>
      </c>
      <c r="I525" s="457">
        <v>2.1059999999999999</v>
      </c>
      <c r="J525" s="446"/>
      <c r="K525" s="445"/>
      <c r="L525" s="446"/>
      <c r="M525" s="445"/>
      <c r="N525" s="448"/>
    </row>
    <row r="526" spans="1:14" x14ac:dyDescent="0.25">
      <c r="A526" s="443"/>
      <c r="B526" s="442"/>
      <c r="C526" s="696" t="s">
        <v>463</v>
      </c>
      <c r="D526" s="696"/>
      <c r="E526" s="696"/>
      <c r="F526" s="450"/>
      <c r="G526" s="450"/>
      <c r="H526" s="450"/>
      <c r="I526" s="450"/>
      <c r="J526" s="451">
        <v>24.67</v>
      </c>
      <c r="K526" s="450"/>
      <c r="L526" s="451">
        <v>32.07</v>
      </c>
      <c r="M526" s="450"/>
      <c r="N526" s="452"/>
    </row>
    <row r="527" spans="1:14" x14ac:dyDescent="0.25">
      <c r="A527" s="443"/>
      <c r="B527" s="442"/>
      <c r="C527" s="692" t="s">
        <v>464</v>
      </c>
      <c r="D527" s="692"/>
      <c r="E527" s="692"/>
      <c r="F527" s="445"/>
      <c r="G527" s="445"/>
      <c r="H527" s="445"/>
      <c r="I527" s="445"/>
      <c r="J527" s="446"/>
      <c r="K527" s="445"/>
      <c r="L527" s="446">
        <v>32.07</v>
      </c>
      <c r="M527" s="445"/>
      <c r="N527" s="448">
        <v>652</v>
      </c>
    </row>
    <row r="528" spans="1:14" ht="67.5" x14ac:dyDescent="0.25">
      <c r="A528" s="443"/>
      <c r="B528" s="442" t="s">
        <v>732</v>
      </c>
      <c r="C528" s="692" t="s">
        <v>493</v>
      </c>
      <c r="D528" s="692"/>
      <c r="E528" s="692"/>
      <c r="F528" s="445" t="s">
        <v>596</v>
      </c>
      <c r="G528" s="453">
        <v>74</v>
      </c>
      <c r="H528" s="445"/>
      <c r="I528" s="453">
        <v>74</v>
      </c>
      <c r="J528" s="446"/>
      <c r="K528" s="445"/>
      <c r="L528" s="446">
        <v>23.73</v>
      </c>
      <c r="M528" s="445"/>
      <c r="N528" s="448">
        <v>482</v>
      </c>
    </row>
    <row r="529" spans="1:14" ht="67.5" x14ac:dyDescent="0.25">
      <c r="A529" s="443"/>
      <c r="B529" s="442" t="s">
        <v>733</v>
      </c>
      <c r="C529" s="692" t="s">
        <v>494</v>
      </c>
      <c r="D529" s="692"/>
      <c r="E529" s="692"/>
      <c r="F529" s="445" t="s">
        <v>596</v>
      </c>
      <c r="G529" s="453">
        <v>36</v>
      </c>
      <c r="H529" s="445"/>
      <c r="I529" s="453">
        <v>36</v>
      </c>
      <c r="J529" s="446"/>
      <c r="K529" s="445"/>
      <c r="L529" s="446">
        <v>11.55</v>
      </c>
      <c r="M529" s="445"/>
      <c r="N529" s="448">
        <v>235</v>
      </c>
    </row>
    <row r="530" spans="1:14" x14ac:dyDescent="0.25">
      <c r="A530" s="454"/>
      <c r="B530" s="455"/>
      <c r="C530" s="694" t="s">
        <v>465</v>
      </c>
      <c r="D530" s="694"/>
      <c r="E530" s="694"/>
      <c r="F530" s="436"/>
      <c r="G530" s="436"/>
      <c r="H530" s="436"/>
      <c r="I530" s="436"/>
      <c r="J530" s="438"/>
      <c r="K530" s="436"/>
      <c r="L530" s="438">
        <v>67.349999999999994</v>
      </c>
      <c r="M530" s="450"/>
      <c r="N530" s="439">
        <v>1369</v>
      </c>
    </row>
    <row r="531" spans="1:14" ht="22.5" x14ac:dyDescent="0.25">
      <c r="A531" s="434">
        <v>60</v>
      </c>
      <c r="B531" s="435" t="s">
        <v>797</v>
      </c>
      <c r="C531" s="694" t="s">
        <v>798</v>
      </c>
      <c r="D531" s="694"/>
      <c r="E531" s="694"/>
      <c r="F531" s="436" t="s">
        <v>650</v>
      </c>
      <c r="G531" s="436"/>
      <c r="H531" s="436"/>
      <c r="I531" s="437">
        <v>2</v>
      </c>
      <c r="J531" s="438"/>
      <c r="K531" s="436"/>
      <c r="L531" s="438"/>
      <c r="M531" s="436"/>
      <c r="N531" s="439"/>
    </row>
    <row r="532" spans="1:14" ht="56.25" x14ac:dyDescent="0.25">
      <c r="A532" s="441"/>
      <c r="B532" s="442" t="s">
        <v>731</v>
      </c>
      <c r="C532" s="692" t="s">
        <v>492</v>
      </c>
      <c r="D532" s="692"/>
      <c r="E532" s="692"/>
      <c r="F532" s="692"/>
      <c r="G532" s="692"/>
      <c r="H532" s="692"/>
      <c r="I532" s="692"/>
      <c r="J532" s="692"/>
      <c r="K532" s="692"/>
      <c r="L532" s="692"/>
      <c r="M532" s="692"/>
      <c r="N532" s="695"/>
    </row>
    <row r="533" spans="1:14" x14ac:dyDescent="0.25">
      <c r="A533" s="443"/>
      <c r="B533" s="444">
        <v>1</v>
      </c>
      <c r="C533" s="692" t="s">
        <v>461</v>
      </c>
      <c r="D533" s="692"/>
      <c r="E533" s="692"/>
      <c r="F533" s="445"/>
      <c r="G533" s="445"/>
      <c r="H533" s="445"/>
      <c r="I533" s="445"/>
      <c r="J533" s="446">
        <v>68.98</v>
      </c>
      <c r="K533" s="456">
        <v>1.3</v>
      </c>
      <c r="L533" s="446">
        <v>179.35</v>
      </c>
      <c r="M533" s="447">
        <v>20.34</v>
      </c>
      <c r="N533" s="448">
        <v>3648</v>
      </c>
    </row>
    <row r="534" spans="1:14" x14ac:dyDescent="0.25">
      <c r="A534" s="443"/>
      <c r="B534" s="442"/>
      <c r="C534" s="692" t="s">
        <v>462</v>
      </c>
      <c r="D534" s="692"/>
      <c r="E534" s="692"/>
      <c r="F534" s="445" t="s">
        <v>594</v>
      </c>
      <c r="G534" s="456">
        <v>4.5</v>
      </c>
      <c r="H534" s="456">
        <v>1.3</v>
      </c>
      <c r="I534" s="456">
        <v>11.7</v>
      </c>
      <c r="J534" s="446"/>
      <c r="K534" s="445"/>
      <c r="L534" s="446"/>
      <c r="M534" s="445"/>
      <c r="N534" s="448"/>
    </row>
    <row r="535" spans="1:14" x14ac:dyDescent="0.25">
      <c r="A535" s="443"/>
      <c r="B535" s="442"/>
      <c r="C535" s="696" t="s">
        <v>463</v>
      </c>
      <c r="D535" s="696"/>
      <c r="E535" s="696"/>
      <c r="F535" s="450"/>
      <c r="G535" s="450"/>
      <c r="H535" s="450"/>
      <c r="I535" s="450"/>
      <c r="J535" s="451">
        <v>68.98</v>
      </c>
      <c r="K535" s="450"/>
      <c r="L535" s="451">
        <v>179.35</v>
      </c>
      <c r="M535" s="450"/>
      <c r="N535" s="452"/>
    </row>
    <row r="536" spans="1:14" x14ac:dyDescent="0.25">
      <c r="A536" s="443"/>
      <c r="B536" s="442"/>
      <c r="C536" s="692" t="s">
        <v>464</v>
      </c>
      <c r="D536" s="692"/>
      <c r="E536" s="692"/>
      <c r="F536" s="445"/>
      <c r="G536" s="445"/>
      <c r="H536" s="445"/>
      <c r="I536" s="445"/>
      <c r="J536" s="446"/>
      <c r="K536" s="445"/>
      <c r="L536" s="446">
        <v>179.35</v>
      </c>
      <c r="M536" s="445"/>
      <c r="N536" s="448">
        <v>3648</v>
      </c>
    </row>
    <row r="537" spans="1:14" ht="67.5" x14ac:dyDescent="0.25">
      <c r="A537" s="443"/>
      <c r="B537" s="442" t="s">
        <v>732</v>
      </c>
      <c r="C537" s="692" t="s">
        <v>493</v>
      </c>
      <c r="D537" s="692"/>
      <c r="E537" s="692"/>
      <c r="F537" s="445" t="s">
        <v>596</v>
      </c>
      <c r="G537" s="453">
        <v>74</v>
      </c>
      <c r="H537" s="445"/>
      <c r="I537" s="453">
        <v>74</v>
      </c>
      <c r="J537" s="446"/>
      <c r="K537" s="445"/>
      <c r="L537" s="446">
        <v>132.72</v>
      </c>
      <c r="M537" s="445"/>
      <c r="N537" s="448">
        <v>2700</v>
      </c>
    </row>
    <row r="538" spans="1:14" ht="67.5" x14ac:dyDescent="0.25">
      <c r="A538" s="443"/>
      <c r="B538" s="442" t="s">
        <v>733</v>
      </c>
      <c r="C538" s="692" t="s">
        <v>494</v>
      </c>
      <c r="D538" s="692"/>
      <c r="E538" s="692"/>
      <c r="F538" s="445" t="s">
        <v>596</v>
      </c>
      <c r="G538" s="453">
        <v>36</v>
      </c>
      <c r="H538" s="445"/>
      <c r="I538" s="453">
        <v>36</v>
      </c>
      <c r="J538" s="446"/>
      <c r="K538" s="445"/>
      <c r="L538" s="446">
        <v>64.569999999999993</v>
      </c>
      <c r="M538" s="445"/>
      <c r="N538" s="448">
        <v>1313</v>
      </c>
    </row>
    <row r="539" spans="1:14" x14ac:dyDescent="0.25">
      <c r="A539" s="454"/>
      <c r="B539" s="455"/>
      <c r="C539" s="694" t="s">
        <v>465</v>
      </c>
      <c r="D539" s="694"/>
      <c r="E539" s="694"/>
      <c r="F539" s="436"/>
      <c r="G539" s="436"/>
      <c r="H539" s="436"/>
      <c r="I539" s="436"/>
      <c r="J539" s="438"/>
      <c r="K539" s="436"/>
      <c r="L539" s="438">
        <v>376.64</v>
      </c>
      <c r="M539" s="450"/>
      <c r="N539" s="439">
        <v>7661</v>
      </c>
    </row>
    <row r="540" spans="1:14" x14ac:dyDescent="0.25">
      <c r="A540" s="464"/>
      <c r="B540" s="455"/>
      <c r="C540" s="455"/>
      <c r="D540" s="455"/>
      <c r="E540" s="455"/>
      <c r="F540" s="464"/>
      <c r="G540" s="464"/>
      <c r="H540" s="464"/>
      <c r="I540" s="464"/>
      <c r="J540" s="465"/>
      <c r="K540" s="464"/>
      <c r="L540" s="465"/>
      <c r="M540" s="445"/>
      <c r="N540" s="465"/>
    </row>
    <row r="541" spans="1:14" x14ac:dyDescent="0.25">
      <c r="A541" s="466"/>
      <c r="B541" s="467"/>
      <c r="C541" s="694" t="s">
        <v>750</v>
      </c>
      <c r="D541" s="694"/>
      <c r="E541" s="694"/>
      <c r="F541" s="694"/>
      <c r="G541" s="694"/>
      <c r="H541" s="694"/>
      <c r="I541" s="694"/>
      <c r="J541" s="694"/>
      <c r="K541" s="694"/>
      <c r="L541" s="468">
        <v>2755.02</v>
      </c>
      <c r="M541" s="469"/>
      <c r="N541" s="470"/>
    </row>
    <row r="542" spans="1:14" x14ac:dyDescent="0.25">
      <c r="A542" s="402"/>
      <c r="B542" s="412"/>
      <c r="C542" s="412"/>
      <c r="D542" s="412"/>
      <c r="E542" s="412"/>
      <c r="F542" s="412"/>
      <c r="G542" s="412"/>
      <c r="H542" s="412"/>
      <c r="I542" s="412"/>
      <c r="J542" s="412"/>
      <c r="K542" s="412"/>
      <c r="L542" s="476"/>
      <c r="M542" s="477"/>
      <c r="N542" s="478"/>
    </row>
    <row r="543" spans="1:14" x14ac:dyDescent="0.25">
      <c r="A543" s="466"/>
      <c r="B543" s="467"/>
      <c r="C543" s="694" t="s">
        <v>498</v>
      </c>
      <c r="D543" s="694"/>
      <c r="E543" s="694"/>
      <c r="F543" s="694"/>
      <c r="G543" s="694"/>
      <c r="H543" s="694"/>
      <c r="I543" s="694"/>
      <c r="J543" s="694"/>
      <c r="K543" s="694"/>
      <c r="L543" s="468"/>
      <c r="M543" s="479"/>
      <c r="N543" s="470"/>
    </row>
    <row r="544" spans="1:14" x14ac:dyDescent="0.25">
      <c r="A544" s="480"/>
      <c r="B544" s="442"/>
      <c r="C544" s="692" t="s">
        <v>499</v>
      </c>
      <c r="D544" s="692"/>
      <c r="E544" s="692"/>
      <c r="F544" s="692"/>
      <c r="G544" s="692"/>
      <c r="H544" s="692"/>
      <c r="I544" s="692"/>
      <c r="J544" s="692"/>
      <c r="K544" s="692"/>
      <c r="L544" s="481">
        <v>42282.21</v>
      </c>
      <c r="M544" s="482"/>
      <c r="N544" s="483">
        <v>321756</v>
      </c>
    </row>
    <row r="545" spans="1:14" x14ac:dyDescent="0.25">
      <c r="A545" s="480"/>
      <c r="B545" s="442"/>
      <c r="C545" s="692" t="s">
        <v>500</v>
      </c>
      <c r="D545" s="692"/>
      <c r="E545" s="692"/>
      <c r="F545" s="692"/>
      <c r="G545" s="692"/>
      <c r="H545" s="692"/>
      <c r="I545" s="692"/>
      <c r="J545" s="692"/>
      <c r="K545" s="692"/>
      <c r="L545" s="481"/>
      <c r="M545" s="482"/>
      <c r="N545" s="483"/>
    </row>
    <row r="546" spans="1:14" x14ac:dyDescent="0.25">
      <c r="A546" s="480"/>
      <c r="B546" s="442"/>
      <c r="C546" s="692" t="s">
        <v>501</v>
      </c>
      <c r="D546" s="692"/>
      <c r="E546" s="692"/>
      <c r="F546" s="692"/>
      <c r="G546" s="692"/>
      <c r="H546" s="692"/>
      <c r="I546" s="692"/>
      <c r="J546" s="692"/>
      <c r="K546" s="692"/>
      <c r="L546" s="481">
        <v>3591.76</v>
      </c>
      <c r="M546" s="482"/>
      <c r="N546" s="483">
        <v>73054</v>
      </c>
    </row>
    <row r="547" spans="1:14" x14ac:dyDescent="0.25">
      <c r="A547" s="480"/>
      <c r="B547" s="442"/>
      <c r="C547" s="692" t="s">
        <v>502</v>
      </c>
      <c r="D547" s="692"/>
      <c r="E547" s="692"/>
      <c r="F547" s="692"/>
      <c r="G547" s="692"/>
      <c r="H547" s="692"/>
      <c r="I547" s="692"/>
      <c r="J547" s="692"/>
      <c r="K547" s="692"/>
      <c r="L547" s="481">
        <v>4219.29</v>
      </c>
      <c r="M547" s="482"/>
      <c r="N547" s="483">
        <v>37045</v>
      </c>
    </row>
    <row r="548" spans="1:14" x14ac:dyDescent="0.25">
      <c r="A548" s="480"/>
      <c r="B548" s="442"/>
      <c r="C548" s="692" t="s">
        <v>503</v>
      </c>
      <c r="D548" s="692"/>
      <c r="E548" s="692"/>
      <c r="F548" s="692"/>
      <c r="G548" s="692"/>
      <c r="H548" s="692"/>
      <c r="I548" s="692"/>
      <c r="J548" s="692"/>
      <c r="K548" s="692"/>
      <c r="L548" s="481">
        <v>443.27</v>
      </c>
      <c r="M548" s="482"/>
      <c r="N548" s="483">
        <v>9017</v>
      </c>
    </row>
    <row r="549" spans="1:14" x14ac:dyDescent="0.25">
      <c r="A549" s="480"/>
      <c r="B549" s="442"/>
      <c r="C549" s="692" t="s">
        <v>504</v>
      </c>
      <c r="D549" s="692"/>
      <c r="E549" s="692"/>
      <c r="F549" s="692"/>
      <c r="G549" s="692"/>
      <c r="H549" s="692"/>
      <c r="I549" s="692"/>
      <c r="J549" s="692"/>
      <c r="K549" s="692"/>
      <c r="L549" s="481">
        <v>34471.160000000003</v>
      </c>
      <c r="M549" s="482"/>
      <c r="N549" s="483">
        <v>211657</v>
      </c>
    </row>
    <row r="550" spans="1:14" x14ac:dyDescent="0.25">
      <c r="A550" s="480"/>
      <c r="B550" s="442"/>
      <c r="C550" s="692" t="s">
        <v>505</v>
      </c>
      <c r="D550" s="692"/>
      <c r="E550" s="692"/>
      <c r="F550" s="692"/>
      <c r="G550" s="692"/>
      <c r="H550" s="692"/>
      <c r="I550" s="692"/>
      <c r="J550" s="692"/>
      <c r="K550" s="692"/>
      <c r="L550" s="481">
        <v>43217.19</v>
      </c>
      <c r="M550" s="482"/>
      <c r="N550" s="483">
        <v>349017</v>
      </c>
    </row>
    <row r="551" spans="1:14" x14ac:dyDescent="0.25">
      <c r="A551" s="480"/>
      <c r="B551" s="442"/>
      <c r="C551" s="692" t="s">
        <v>751</v>
      </c>
      <c r="D551" s="692"/>
      <c r="E551" s="692"/>
      <c r="F551" s="692"/>
      <c r="G551" s="692"/>
      <c r="H551" s="692"/>
      <c r="I551" s="692"/>
      <c r="J551" s="692"/>
      <c r="K551" s="692"/>
      <c r="L551" s="481">
        <v>42979.71</v>
      </c>
      <c r="M551" s="482"/>
      <c r="N551" s="483">
        <v>346932</v>
      </c>
    </row>
    <row r="552" spans="1:14" x14ac:dyDescent="0.25">
      <c r="A552" s="480"/>
      <c r="B552" s="442"/>
      <c r="C552" s="692" t="s">
        <v>516</v>
      </c>
      <c r="D552" s="692"/>
      <c r="E552" s="692"/>
      <c r="F552" s="692"/>
      <c r="G552" s="692"/>
      <c r="H552" s="692"/>
      <c r="I552" s="692"/>
      <c r="J552" s="692"/>
      <c r="K552" s="692"/>
      <c r="L552" s="481"/>
      <c r="M552" s="482"/>
      <c r="N552" s="483"/>
    </row>
    <row r="553" spans="1:14" x14ac:dyDescent="0.25">
      <c r="A553" s="480"/>
      <c r="B553" s="442"/>
      <c r="C553" s="692" t="s">
        <v>517</v>
      </c>
      <c r="D553" s="692"/>
      <c r="E553" s="692"/>
      <c r="F553" s="692"/>
      <c r="G553" s="692"/>
      <c r="H553" s="692"/>
      <c r="I553" s="692"/>
      <c r="J553" s="692"/>
      <c r="K553" s="692"/>
      <c r="L553" s="481">
        <v>1742.11</v>
      </c>
      <c r="M553" s="482"/>
      <c r="N553" s="483">
        <v>35434</v>
      </c>
    </row>
    <row r="554" spans="1:14" x14ac:dyDescent="0.25">
      <c r="A554" s="480"/>
      <c r="B554" s="442"/>
      <c r="C554" s="692" t="s">
        <v>752</v>
      </c>
      <c r="D554" s="692"/>
      <c r="E554" s="692"/>
      <c r="F554" s="692"/>
      <c r="G554" s="692"/>
      <c r="H554" s="692"/>
      <c r="I554" s="692"/>
      <c r="J554" s="692"/>
      <c r="K554" s="692"/>
      <c r="L554" s="481">
        <v>3602.48</v>
      </c>
      <c r="M554" s="482"/>
      <c r="N554" s="483">
        <v>31630</v>
      </c>
    </row>
    <row r="555" spans="1:14" x14ac:dyDescent="0.25">
      <c r="A555" s="480"/>
      <c r="B555" s="442"/>
      <c r="C555" s="692" t="s">
        <v>753</v>
      </c>
      <c r="D555" s="692"/>
      <c r="E555" s="692"/>
      <c r="F555" s="692"/>
      <c r="G555" s="692"/>
      <c r="H555" s="692"/>
      <c r="I555" s="692"/>
      <c r="J555" s="692"/>
      <c r="K555" s="692"/>
      <c r="L555" s="481">
        <v>408.29</v>
      </c>
      <c r="M555" s="482"/>
      <c r="N555" s="483">
        <v>8305</v>
      </c>
    </row>
    <row r="556" spans="1:14" x14ac:dyDescent="0.25">
      <c r="A556" s="480"/>
      <c r="B556" s="442"/>
      <c r="C556" s="692" t="s">
        <v>754</v>
      </c>
      <c r="D556" s="692"/>
      <c r="E556" s="692"/>
      <c r="F556" s="692"/>
      <c r="G556" s="692"/>
      <c r="H556" s="692"/>
      <c r="I556" s="692"/>
      <c r="J556" s="692"/>
      <c r="K556" s="692"/>
      <c r="L556" s="481">
        <v>34199.65</v>
      </c>
      <c r="M556" s="482"/>
      <c r="N556" s="483">
        <v>209990</v>
      </c>
    </row>
    <row r="557" spans="1:14" x14ac:dyDescent="0.25">
      <c r="A557" s="480"/>
      <c r="B557" s="442"/>
      <c r="C557" s="692" t="s">
        <v>518</v>
      </c>
      <c r="D557" s="692"/>
      <c r="E557" s="692"/>
      <c r="F557" s="692"/>
      <c r="G557" s="692"/>
      <c r="H557" s="692"/>
      <c r="I557" s="692"/>
      <c r="J557" s="692"/>
      <c r="K557" s="692"/>
      <c r="L557" s="481">
        <v>2186.21</v>
      </c>
      <c r="M557" s="482"/>
      <c r="N557" s="483">
        <v>44468</v>
      </c>
    </row>
    <row r="558" spans="1:14" x14ac:dyDescent="0.25">
      <c r="A558" s="480"/>
      <c r="B558" s="442"/>
      <c r="C558" s="692" t="s">
        <v>519</v>
      </c>
      <c r="D558" s="692"/>
      <c r="E558" s="692"/>
      <c r="F558" s="692"/>
      <c r="G558" s="692"/>
      <c r="H558" s="692"/>
      <c r="I558" s="692"/>
      <c r="J558" s="692"/>
      <c r="K558" s="692"/>
      <c r="L558" s="481">
        <v>1249.26</v>
      </c>
      <c r="M558" s="482"/>
      <c r="N558" s="483">
        <v>25410</v>
      </c>
    </row>
    <row r="559" spans="1:14" x14ac:dyDescent="0.25">
      <c r="A559" s="480"/>
      <c r="B559" s="442"/>
      <c r="C559" s="692" t="s">
        <v>755</v>
      </c>
      <c r="D559" s="692"/>
      <c r="E559" s="692"/>
      <c r="F559" s="692"/>
      <c r="G559" s="692"/>
      <c r="H559" s="692"/>
      <c r="I559" s="692"/>
      <c r="J559" s="692"/>
      <c r="K559" s="692"/>
      <c r="L559" s="481">
        <v>237.48</v>
      </c>
      <c r="M559" s="482"/>
      <c r="N559" s="483">
        <v>2085</v>
      </c>
    </row>
    <row r="560" spans="1:14" x14ac:dyDescent="0.25">
      <c r="A560" s="480"/>
      <c r="B560" s="442"/>
      <c r="C560" s="692" t="s">
        <v>512</v>
      </c>
      <c r="D560" s="692"/>
      <c r="E560" s="692"/>
      <c r="F560" s="692"/>
      <c r="G560" s="692"/>
      <c r="H560" s="692"/>
      <c r="I560" s="692"/>
      <c r="J560" s="692"/>
      <c r="K560" s="692"/>
      <c r="L560" s="481">
        <v>2011.64</v>
      </c>
      <c r="M560" s="482"/>
      <c r="N560" s="483">
        <v>32674</v>
      </c>
    </row>
    <row r="561" spans="1:14" x14ac:dyDescent="0.25">
      <c r="A561" s="480"/>
      <c r="B561" s="442"/>
      <c r="C561" s="692" t="s">
        <v>500</v>
      </c>
      <c r="D561" s="692"/>
      <c r="E561" s="692"/>
      <c r="F561" s="692"/>
      <c r="G561" s="692"/>
      <c r="H561" s="692"/>
      <c r="I561" s="692"/>
      <c r="J561" s="692"/>
      <c r="K561" s="692"/>
      <c r="L561" s="481"/>
      <c r="M561" s="482"/>
      <c r="N561" s="483"/>
    </row>
    <row r="562" spans="1:14" x14ac:dyDescent="0.25">
      <c r="A562" s="480"/>
      <c r="B562" s="442"/>
      <c r="C562" s="692" t="s">
        <v>506</v>
      </c>
      <c r="D562" s="692"/>
      <c r="E562" s="692"/>
      <c r="F562" s="692"/>
      <c r="G562" s="692"/>
      <c r="H562" s="692"/>
      <c r="I562" s="692"/>
      <c r="J562" s="692"/>
      <c r="K562" s="692"/>
      <c r="L562" s="481">
        <v>537.73</v>
      </c>
      <c r="M562" s="482"/>
      <c r="N562" s="483">
        <v>10937</v>
      </c>
    </row>
    <row r="563" spans="1:14" x14ac:dyDescent="0.25">
      <c r="A563" s="480"/>
      <c r="B563" s="442"/>
      <c r="C563" s="692" t="s">
        <v>507</v>
      </c>
      <c r="D563" s="692"/>
      <c r="E563" s="692"/>
      <c r="F563" s="692"/>
      <c r="G563" s="692"/>
      <c r="H563" s="692"/>
      <c r="I563" s="692"/>
      <c r="J563" s="692"/>
      <c r="K563" s="692"/>
      <c r="L563" s="481">
        <v>379.33</v>
      </c>
      <c r="M563" s="482"/>
      <c r="N563" s="483">
        <v>3330</v>
      </c>
    </row>
    <row r="564" spans="1:14" x14ac:dyDescent="0.25">
      <c r="A564" s="480"/>
      <c r="B564" s="442"/>
      <c r="C564" s="692" t="s">
        <v>508</v>
      </c>
      <c r="D564" s="692"/>
      <c r="E564" s="692"/>
      <c r="F564" s="692"/>
      <c r="G564" s="692"/>
      <c r="H564" s="692"/>
      <c r="I564" s="692"/>
      <c r="J564" s="692"/>
      <c r="K564" s="692"/>
      <c r="L564" s="481">
        <v>34.979999999999997</v>
      </c>
      <c r="M564" s="482"/>
      <c r="N564" s="483">
        <v>712</v>
      </c>
    </row>
    <row r="565" spans="1:14" x14ac:dyDescent="0.25">
      <c r="A565" s="480"/>
      <c r="B565" s="442"/>
      <c r="C565" s="692" t="s">
        <v>509</v>
      </c>
      <c r="D565" s="692"/>
      <c r="E565" s="692"/>
      <c r="F565" s="692"/>
      <c r="G565" s="692"/>
      <c r="H565" s="692"/>
      <c r="I565" s="692"/>
      <c r="J565" s="692"/>
      <c r="K565" s="692"/>
      <c r="L565" s="481">
        <v>271.51</v>
      </c>
      <c r="M565" s="482"/>
      <c r="N565" s="483">
        <v>1667</v>
      </c>
    </row>
    <row r="566" spans="1:14" x14ac:dyDescent="0.25">
      <c r="A566" s="480"/>
      <c r="B566" s="442"/>
      <c r="C566" s="692" t="s">
        <v>510</v>
      </c>
      <c r="D566" s="692"/>
      <c r="E566" s="692"/>
      <c r="F566" s="692"/>
      <c r="G566" s="692"/>
      <c r="H566" s="692"/>
      <c r="I566" s="692"/>
      <c r="J566" s="692"/>
      <c r="K566" s="692"/>
      <c r="L566" s="481">
        <v>541.22</v>
      </c>
      <c r="M566" s="482"/>
      <c r="N566" s="483">
        <v>11008</v>
      </c>
    </row>
    <row r="567" spans="1:14" x14ac:dyDescent="0.25">
      <c r="A567" s="480"/>
      <c r="B567" s="442"/>
      <c r="C567" s="692" t="s">
        <v>511</v>
      </c>
      <c r="D567" s="692"/>
      <c r="E567" s="692"/>
      <c r="F567" s="692"/>
      <c r="G567" s="692"/>
      <c r="H567" s="692"/>
      <c r="I567" s="692"/>
      <c r="J567" s="692"/>
      <c r="K567" s="692"/>
      <c r="L567" s="481">
        <v>281.85000000000002</v>
      </c>
      <c r="M567" s="482"/>
      <c r="N567" s="483">
        <v>5732</v>
      </c>
    </row>
    <row r="568" spans="1:14" x14ac:dyDescent="0.25">
      <c r="A568" s="480"/>
      <c r="B568" s="442"/>
      <c r="C568" s="692" t="s">
        <v>513</v>
      </c>
      <c r="D568" s="692"/>
      <c r="E568" s="692"/>
      <c r="F568" s="692"/>
      <c r="G568" s="692"/>
      <c r="H568" s="692"/>
      <c r="I568" s="692"/>
      <c r="J568" s="692"/>
      <c r="K568" s="692"/>
      <c r="L568" s="481">
        <v>227881.72</v>
      </c>
      <c r="M568" s="482"/>
      <c r="N568" s="483">
        <v>1403751</v>
      </c>
    </row>
    <row r="569" spans="1:14" x14ac:dyDescent="0.25">
      <c r="A569" s="480"/>
      <c r="B569" s="442"/>
      <c r="C569" s="692" t="s">
        <v>514</v>
      </c>
      <c r="D569" s="692"/>
      <c r="E569" s="692"/>
      <c r="F569" s="692"/>
      <c r="G569" s="692"/>
      <c r="H569" s="692"/>
      <c r="I569" s="692"/>
      <c r="J569" s="692"/>
      <c r="K569" s="692"/>
      <c r="L569" s="481">
        <v>2755.02</v>
      </c>
      <c r="M569" s="482"/>
      <c r="N569" s="483">
        <v>56034</v>
      </c>
    </row>
    <row r="570" spans="1:14" x14ac:dyDescent="0.25">
      <c r="A570" s="480"/>
      <c r="B570" s="442"/>
      <c r="C570" s="692" t="s">
        <v>515</v>
      </c>
      <c r="D570" s="692"/>
      <c r="E570" s="692"/>
      <c r="F570" s="692"/>
      <c r="G570" s="692"/>
      <c r="H570" s="692"/>
      <c r="I570" s="692"/>
      <c r="J570" s="692"/>
      <c r="K570" s="692"/>
      <c r="L570" s="481">
        <v>2755.02</v>
      </c>
      <c r="M570" s="482"/>
      <c r="N570" s="483">
        <v>56034</v>
      </c>
    </row>
    <row r="571" spans="1:14" x14ac:dyDescent="0.25">
      <c r="A571" s="480"/>
      <c r="B571" s="442"/>
      <c r="C571" s="692" t="s">
        <v>516</v>
      </c>
      <c r="D571" s="692"/>
      <c r="E571" s="692"/>
      <c r="F571" s="692"/>
      <c r="G571" s="692"/>
      <c r="H571" s="692"/>
      <c r="I571" s="692"/>
      <c r="J571" s="692"/>
      <c r="K571" s="692"/>
      <c r="L571" s="481"/>
      <c r="M571" s="482"/>
      <c r="N571" s="483"/>
    </row>
    <row r="572" spans="1:14" x14ac:dyDescent="0.25">
      <c r="A572" s="480"/>
      <c r="B572" s="442"/>
      <c r="C572" s="692" t="s">
        <v>517</v>
      </c>
      <c r="D572" s="692"/>
      <c r="E572" s="692"/>
      <c r="F572" s="692"/>
      <c r="G572" s="692"/>
      <c r="H572" s="692"/>
      <c r="I572" s="692"/>
      <c r="J572" s="692"/>
      <c r="K572" s="692"/>
      <c r="L572" s="481">
        <v>1311.92</v>
      </c>
      <c r="M572" s="482"/>
      <c r="N572" s="483">
        <v>26683</v>
      </c>
    </row>
    <row r="573" spans="1:14" x14ac:dyDescent="0.25">
      <c r="A573" s="480"/>
      <c r="B573" s="442"/>
      <c r="C573" s="692" t="s">
        <v>518</v>
      </c>
      <c r="D573" s="692"/>
      <c r="E573" s="692"/>
      <c r="F573" s="692"/>
      <c r="G573" s="692"/>
      <c r="H573" s="692"/>
      <c r="I573" s="692"/>
      <c r="J573" s="692"/>
      <c r="K573" s="692"/>
      <c r="L573" s="481">
        <v>970.81</v>
      </c>
      <c r="M573" s="482"/>
      <c r="N573" s="483">
        <v>19745</v>
      </c>
    </row>
    <row r="574" spans="1:14" x14ac:dyDescent="0.25">
      <c r="A574" s="480"/>
      <c r="B574" s="442"/>
      <c r="C574" s="692" t="s">
        <v>519</v>
      </c>
      <c r="D574" s="692"/>
      <c r="E574" s="692"/>
      <c r="F574" s="692"/>
      <c r="G574" s="692"/>
      <c r="H574" s="692"/>
      <c r="I574" s="692"/>
      <c r="J574" s="692"/>
      <c r="K574" s="692"/>
      <c r="L574" s="481">
        <v>472.29</v>
      </c>
      <c r="M574" s="482"/>
      <c r="N574" s="483">
        <v>9606</v>
      </c>
    </row>
    <row r="575" spans="1:14" x14ac:dyDescent="0.25">
      <c r="A575" s="480"/>
      <c r="B575" s="442"/>
      <c r="C575" s="692" t="s">
        <v>520</v>
      </c>
      <c r="D575" s="692"/>
      <c r="E575" s="692"/>
      <c r="F575" s="692"/>
      <c r="G575" s="692"/>
      <c r="H575" s="692"/>
      <c r="I575" s="692"/>
      <c r="J575" s="692"/>
      <c r="K575" s="692"/>
      <c r="L575" s="481">
        <v>275865.57</v>
      </c>
      <c r="M575" s="482"/>
      <c r="N575" s="483">
        <v>1841476</v>
      </c>
    </row>
    <row r="576" spans="1:14" x14ac:dyDescent="0.25">
      <c r="A576" s="480"/>
      <c r="B576" s="442"/>
      <c r="C576" s="692" t="s">
        <v>521</v>
      </c>
      <c r="D576" s="692"/>
      <c r="E576" s="692"/>
      <c r="F576" s="692"/>
      <c r="G576" s="692"/>
      <c r="H576" s="692"/>
      <c r="I576" s="692"/>
      <c r="J576" s="692"/>
      <c r="K576" s="692"/>
      <c r="L576" s="481">
        <v>4035.03</v>
      </c>
      <c r="M576" s="482"/>
      <c r="N576" s="483">
        <v>82071</v>
      </c>
    </row>
    <row r="577" spans="1:14" x14ac:dyDescent="0.25">
      <c r="A577" s="480"/>
      <c r="B577" s="442"/>
      <c r="C577" s="692" t="s">
        <v>522</v>
      </c>
      <c r="D577" s="692"/>
      <c r="E577" s="692"/>
      <c r="F577" s="692"/>
      <c r="G577" s="692"/>
      <c r="H577" s="692"/>
      <c r="I577" s="692"/>
      <c r="J577" s="692"/>
      <c r="K577" s="692"/>
      <c r="L577" s="481">
        <v>3698.24</v>
      </c>
      <c r="M577" s="482"/>
      <c r="N577" s="483">
        <v>75221</v>
      </c>
    </row>
    <row r="578" spans="1:14" x14ac:dyDescent="0.25">
      <c r="A578" s="480"/>
      <c r="B578" s="442"/>
      <c r="C578" s="692" t="s">
        <v>523</v>
      </c>
      <c r="D578" s="692"/>
      <c r="E578" s="692"/>
      <c r="F578" s="692"/>
      <c r="G578" s="692"/>
      <c r="H578" s="692"/>
      <c r="I578" s="692"/>
      <c r="J578" s="692"/>
      <c r="K578" s="692"/>
      <c r="L578" s="481">
        <v>2003.4</v>
      </c>
      <c r="M578" s="482"/>
      <c r="N578" s="483">
        <v>40748</v>
      </c>
    </row>
    <row r="579" spans="1:14" x14ac:dyDescent="0.25">
      <c r="A579" s="480"/>
      <c r="B579" s="442"/>
      <c r="C579" s="692" t="s">
        <v>524</v>
      </c>
      <c r="D579" s="692"/>
      <c r="E579" s="692"/>
      <c r="F579" s="692"/>
      <c r="G579" s="692"/>
      <c r="H579" s="692"/>
      <c r="I579" s="692"/>
      <c r="J579" s="692"/>
      <c r="K579" s="692"/>
      <c r="L579" s="481">
        <v>45228.83</v>
      </c>
      <c r="M579" s="482"/>
      <c r="N579" s="483">
        <v>381691</v>
      </c>
    </row>
    <row r="580" spans="1:14" x14ac:dyDescent="0.25">
      <c r="A580" s="480"/>
      <c r="B580" s="442"/>
      <c r="C580" s="692" t="s">
        <v>525</v>
      </c>
      <c r="D580" s="692"/>
      <c r="E580" s="692"/>
      <c r="F580" s="692"/>
      <c r="G580" s="692"/>
      <c r="H580" s="692"/>
      <c r="I580" s="692"/>
      <c r="J580" s="692"/>
      <c r="K580" s="692"/>
      <c r="L580" s="481">
        <v>1447.32</v>
      </c>
      <c r="M580" s="482"/>
      <c r="N580" s="483">
        <v>12214</v>
      </c>
    </row>
    <row r="581" spans="1:14" x14ac:dyDescent="0.25">
      <c r="A581" s="480"/>
      <c r="B581" s="442"/>
      <c r="C581" s="692" t="s">
        <v>520</v>
      </c>
      <c r="D581" s="692"/>
      <c r="E581" s="692"/>
      <c r="F581" s="692"/>
      <c r="G581" s="692"/>
      <c r="H581" s="692"/>
      <c r="I581" s="692"/>
      <c r="J581" s="692"/>
      <c r="K581" s="692"/>
      <c r="L581" s="481">
        <v>46676.15</v>
      </c>
      <c r="M581" s="482"/>
      <c r="N581" s="483">
        <v>393905</v>
      </c>
    </row>
    <row r="582" spans="1:14" x14ac:dyDescent="0.25">
      <c r="A582" s="480"/>
      <c r="B582" s="442"/>
      <c r="C582" s="692" t="s">
        <v>756</v>
      </c>
      <c r="D582" s="692"/>
      <c r="E582" s="692"/>
      <c r="F582" s="692"/>
      <c r="G582" s="692"/>
      <c r="H582" s="692"/>
      <c r="I582" s="692"/>
      <c r="J582" s="692"/>
      <c r="K582" s="692"/>
      <c r="L582" s="481">
        <v>16638.77</v>
      </c>
      <c r="M582" s="482"/>
      <c r="N582" s="483">
        <v>111221</v>
      </c>
    </row>
    <row r="583" spans="1:14" x14ac:dyDescent="0.25">
      <c r="A583" s="480"/>
      <c r="B583" s="442"/>
      <c r="C583" s="692" t="s">
        <v>520</v>
      </c>
      <c r="D583" s="692"/>
      <c r="E583" s="692"/>
      <c r="F583" s="692"/>
      <c r="G583" s="692"/>
      <c r="H583" s="692"/>
      <c r="I583" s="692"/>
      <c r="J583" s="692"/>
      <c r="K583" s="692"/>
      <c r="L583" s="481">
        <v>63314.92</v>
      </c>
      <c r="M583" s="482"/>
      <c r="N583" s="483">
        <v>505126</v>
      </c>
    </row>
    <row r="584" spans="1:14" x14ac:dyDescent="0.25">
      <c r="A584" s="480"/>
      <c r="B584" s="442"/>
      <c r="C584" s="692" t="s">
        <v>526</v>
      </c>
      <c r="D584" s="692"/>
      <c r="E584" s="692"/>
      <c r="F584" s="692"/>
      <c r="G584" s="692"/>
      <c r="H584" s="692"/>
      <c r="I584" s="692"/>
      <c r="J584" s="692"/>
      <c r="K584" s="692"/>
      <c r="L584" s="481">
        <v>293951.65999999997</v>
      </c>
      <c r="M584" s="482"/>
      <c r="N584" s="483">
        <v>1964911</v>
      </c>
    </row>
    <row r="585" spans="1:14" x14ac:dyDescent="0.25">
      <c r="A585" s="480"/>
      <c r="B585" s="442"/>
      <c r="C585" s="692" t="s">
        <v>527</v>
      </c>
      <c r="D585" s="692"/>
      <c r="E585" s="692"/>
      <c r="F585" s="692"/>
      <c r="G585" s="692"/>
      <c r="H585" s="692"/>
      <c r="I585" s="692"/>
      <c r="J585" s="692"/>
      <c r="K585" s="692"/>
      <c r="L585" s="481">
        <v>8818.5499999999993</v>
      </c>
      <c r="M585" s="482"/>
      <c r="N585" s="483">
        <v>58947</v>
      </c>
    </row>
    <row r="586" spans="1:14" x14ac:dyDescent="0.25">
      <c r="A586" s="480"/>
      <c r="B586" s="442"/>
      <c r="C586" s="692" t="s">
        <v>528</v>
      </c>
      <c r="D586" s="692"/>
      <c r="E586" s="692"/>
      <c r="F586" s="692"/>
      <c r="G586" s="692"/>
      <c r="H586" s="692"/>
      <c r="I586" s="692"/>
      <c r="J586" s="692"/>
      <c r="K586" s="692"/>
      <c r="L586" s="481">
        <v>302770.21000000002</v>
      </c>
      <c r="M586" s="482"/>
      <c r="N586" s="483">
        <v>2023858</v>
      </c>
    </row>
    <row r="587" spans="1:14" x14ac:dyDescent="0.25">
      <c r="A587" s="480"/>
      <c r="B587" s="442"/>
      <c r="C587" s="692" t="s">
        <v>529</v>
      </c>
      <c r="D587" s="692"/>
      <c r="E587" s="692"/>
      <c r="F587" s="692"/>
      <c r="G587" s="692"/>
      <c r="H587" s="692"/>
      <c r="I587" s="692"/>
      <c r="J587" s="692"/>
      <c r="K587" s="692"/>
      <c r="L587" s="481">
        <v>60554.04</v>
      </c>
      <c r="M587" s="482"/>
      <c r="N587" s="484">
        <v>404771.6</v>
      </c>
    </row>
    <row r="588" spans="1:14" x14ac:dyDescent="0.25">
      <c r="A588" s="480"/>
      <c r="B588" s="465"/>
      <c r="C588" s="693" t="s">
        <v>530</v>
      </c>
      <c r="D588" s="693"/>
      <c r="E588" s="693"/>
      <c r="F588" s="693"/>
      <c r="G588" s="693"/>
      <c r="H588" s="693"/>
      <c r="I588" s="693"/>
      <c r="J588" s="693"/>
      <c r="K588" s="693"/>
      <c r="L588" s="485">
        <v>363324.25</v>
      </c>
      <c r="M588" s="405"/>
      <c r="N588" s="486">
        <v>2428629.6</v>
      </c>
    </row>
    <row r="589" spans="1:14" x14ac:dyDescent="0.25">
      <c r="A589" s="402"/>
      <c r="B589" s="465"/>
      <c r="C589" s="455"/>
      <c r="D589" s="455"/>
      <c r="E589" s="455"/>
      <c r="F589" s="455"/>
      <c r="G589" s="455"/>
      <c r="H589" s="455"/>
      <c r="I589" s="455"/>
      <c r="J589" s="455"/>
      <c r="K589" s="455"/>
      <c r="L589" s="485"/>
      <c r="M589" s="487"/>
      <c r="N589" s="488"/>
    </row>
    <row r="590" spans="1:14" x14ac:dyDescent="0.25">
      <c r="A590" s="489"/>
      <c r="B590" s="489"/>
      <c r="C590" s="489"/>
      <c r="D590" s="489"/>
      <c r="E590" s="489"/>
      <c r="F590" s="489"/>
      <c r="G590" s="489"/>
      <c r="H590" s="489"/>
      <c r="I590" s="489"/>
      <c r="J590" s="489"/>
      <c r="K590" s="489"/>
      <c r="L590" s="489"/>
      <c r="M590" s="489"/>
      <c r="N590" s="489"/>
    </row>
    <row r="591" spans="1:14" x14ac:dyDescent="0.25">
      <c r="A591" s="402"/>
      <c r="B591" s="490" t="s">
        <v>757</v>
      </c>
      <c r="C591" s="690"/>
      <c r="D591" s="690"/>
      <c r="E591" s="690"/>
      <c r="F591" s="690"/>
      <c r="G591" s="690"/>
      <c r="H591" s="690"/>
      <c r="I591" s="690"/>
      <c r="J591" s="690"/>
      <c r="K591" s="690"/>
      <c r="L591" s="690"/>
      <c r="M591" s="402"/>
      <c r="N591" s="402"/>
    </row>
    <row r="592" spans="1:14" x14ac:dyDescent="0.25">
      <c r="A592" s="402"/>
      <c r="B592" s="404"/>
      <c r="C592" s="691" t="s">
        <v>758</v>
      </c>
      <c r="D592" s="691"/>
      <c r="E592" s="691"/>
      <c r="F592" s="691"/>
      <c r="G592" s="691"/>
      <c r="H592" s="691"/>
      <c r="I592" s="691"/>
      <c r="J592" s="691"/>
      <c r="K592" s="691"/>
      <c r="L592" s="691"/>
      <c r="M592" s="402"/>
      <c r="N592" s="402"/>
    </row>
    <row r="593" spans="2:14" x14ac:dyDescent="0.25">
      <c r="B593" s="490" t="s">
        <v>759</v>
      </c>
      <c r="C593" s="690"/>
      <c r="D593" s="690"/>
      <c r="E593" s="690"/>
      <c r="F593" s="690"/>
      <c r="G593" s="690"/>
      <c r="H593" s="690"/>
      <c r="I593" s="690"/>
      <c r="J593" s="690"/>
      <c r="K593" s="690"/>
      <c r="L593" s="690"/>
      <c r="M593" s="402"/>
      <c r="N593" s="402"/>
    </row>
    <row r="594" spans="2:14" x14ac:dyDescent="0.25">
      <c r="B594" s="402"/>
      <c r="C594" s="691" t="s">
        <v>758</v>
      </c>
      <c r="D594" s="691"/>
      <c r="E594" s="691"/>
      <c r="F594" s="691"/>
      <c r="G594" s="691"/>
      <c r="H594" s="691"/>
      <c r="I594" s="691"/>
      <c r="J594" s="691"/>
      <c r="K594" s="691"/>
      <c r="L594" s="691"/>
      <c r="M594" s="402"/>
      <c r="N594" s="402"/>
    </row>
    <row r="595" spans="2:14" x14ac:dyDescent="0.25">
      <c r="B595" s="490" t="s">
        <v>759</v>
      </c>
      <c r="C595" s="690"/>
      <c r="D595" s="690"/>
      <c r="E595" s="690"/>
      <c r="F595" s="690"/>
      <c r="G595" s="690"/>
      <c r="H595" s="690"/>
      <c r="I595" s="690"/>
      <c r="J595" s="690"/>
      <c r="K595" s="690"/>
      <c r="L595" s="690"/>
      <c r="M595" s="402"/>
      <c r="N595" s="402"/>
    </row>
    <row r="596" spans="2:14" x14ac:dyDescent="0.25">
      <c r="B596" s="402"/>
      <c r="C596" s="691" t="s">
        <v>758</v>
      </c>
      <c r="D596" s="691"/>
      <c r="E596" s="691"/>
      <c r="F596" s="691"/>
      <c r="G596" s="691"/>
      <c r="H596" s="691"/>
      <c r="I596" s="691"/>
      <c r="J596" s="691"/>
      <c r="K596" s="691"/>
      <c r="L596" s="691"/>
      <c r="M596" s="402"/>
      <c r="N596" s="402"/>
    </row>
  </sheetData>
  <mergeCells count="555">
    <mergeCell ref="B35:B37"/>
    <mergeCell ref="F35:F37"/>
    <mergeCell ref="C35:E37"/>
    <mergeCell ref="C591:L591"/>
    <mergeCell ref="C593:L593"/>
    <mergeCell ref="C592:L592"/>
    <mergeCell ref="C594:L594"/>
    <mergeCell ref="C40:E40"/>
    <mergeCell ref="C41:N41"/>
    <mergeCell ref="C42:N42"/>
    <mergeCell ref="C43:N43"/>
    <mergeCell ref="C44:E44"/>
    <mergeCell ref="C45:E45"/>
    <mergeCell ref="C46:E46"/>
    <mergeCell ref="C47:E47"/>
    <mergeCell ref="C48:E48"/>
    <mergeCell ref="C49:E49"/>
    <mergeCell ref="C50:E50"/>
    <mergeCell ref="C56:N56"/>
    <mergeCell ref="C57:E57"/>
    <mergeCell ref="C58:E58"/>
    <mergeCell ref="C59:E59"/>
    <mergeCell ref="C60:E60"/>
    <mergeCell ref="C51:E51"/>
    <mergeCell ref="D10:N10"/>
    <mergeCell ref="A13:N13"/>
    <mergeCell ref="A16:N16"/>
    <mergeCell ref="A20:N20"/>
    <mergeCell ref="A39:N39"/>
    <mergeCell ref="K4:N4"/>
    <mergeCell ref="A4:C4"/>
    <mergeCell ref="A5:D5"/>
    <mergeCell ref="J5:N5"/>
    <mergeCell ref="A6:D6"/>
    <mergeCell ref="J6:N6"/>
    <mergeCell ref="A35:A37"/>
    <mergeCell ref="M35:M37"/>
    <mergeCell ref="G35:I36"/>
    <mergeCell ref="L33:M33"/>
    <mergeCell ref="A14:N14"/>
    <mergeCell ref="A17:N17"/>
    <mergeCell ref="A18:N18"/>
    <mergeCell ref="A21:N21"/>
    <mergeCell ref="B23:F23"/>
    <mergeCell ref="B24:F24"/>
    <mergeCell ref="N35:N37"/>
    <mergeCell ref="J35:L36"/>
    <mergeCell ref="C38:E38"/>
    <mergeCell ref="C52:E52"/>
    <mergeCell ref="C53:E53"/>
    <mergeCell ref="C54:E54"/>
    <mergeCell ref="C55:N55"/>
    <mergeCell ref="C66:E66"/>
    <mergeCell ref="C67:E67"/>
    <mergeCell ref="C68:N68"/>
    <mergeCell ref="C69:N69"/>
    <mergeCell ref="C70:E70"/>
    <mergeCell ref="C61:E61"/>
    <mergeCell ref="C62:E62"/>
    <mergeCell ref="C63:E63"/>
    <mergeCell ref="C64:E64"/>
    <mergeCell ref="C65:E65"/>
    <mergeCell ref="C76:E76"/>
    <mergeCell ref="C77:E77"/>
    <mergeCell ref="C78:E78"/>
    <mergeCell ref="C79:E79"/>
    <mergeCell ref="C80:E80"/>
    <mergeCell ref="C71:E71"/>
    <mergeCell ref="C72:E72"/>
    <mergeCell ref="C73:E73"/>
    <mergeCell ref="C74:E74"/>
    <mergeCell ref="C75:E75"/>
    <mergeCell ref="C86:E86"/>
    <mergeCell ref="C87:E87"/>
    <mergeCell ref="C88:E88"/>
    <mergeCell ref="C89:E89"/>
    <mergeCell ref="C90:E90"/>
    <mergeCell ref="C81:N81"/>
    <mergeCell ref="C82:N82"/>
    <mergeCell ref="C83:E83"/>
    <mergeCell ref="C84:E84"/>
    <mergeCell ref="C85:E85"/>
    <mergeCell ref="C96:N96"/>
    <mergeCell ref="C97:E97"/>
    <mergeCell ref="C98:E98"/>
    <mergeCell ref="C99:E99"/>
    <mergeCell ref="C100:E100"/>
    <mergeCell ref="C91:E91"/>
    <mergeCell ref="C92:E92"/>
    <mergeCell ref="C93:E93"/>
    <mergeCell ref="C94:E94"/>
    <mergeCell ref="C95:N95"/>
    <mergeCell ref="C106:E106"/>
    <mergeCell ref="C107:E107"/>
    <mergeCell ref="C108:E108"/>
    <mergeCell ref="C109:N109"/>
    <mergeCell ref="C110:N110"/>
    <mergeCell ref="C101:E101"/>
    <mergeCell ref="C102:E102"/>
    <mergeCell ref="C103:E103"/>
    <mergeCell ref="C104:E104"/>
    <mergeCell ref="C105:E105"/>
    <mergeCell ref="C116:E116"/>
    <mergeCell ref="C117:E117"/>
    <mergeCell ref="C118:E118"/>
    <mergeCell ref="C119:E119"/>
    <mergeCell ref="C120:E120"/>
    <mergeCell ref="C111:N111"/>
    <mergeCell ref="C112:E112"/>
    <mergeCell ref="C113:E113"/>
    <mergeCell ref="C114:E114"/>
    <mergeCell ref="C115:E115"/>
    <mergeCell ref="C126:E126"/>
    <mergeCell ref="C127:E127"/>
    <mergeCell ref="C128:E128"/>
    <mergeCell ref="C129:E129"/>
    <mergeCell ref="C130:E130"/>
    <mergeCell ref="C121:E121"/>
    <mergeCell ref="C122:E122"/>
    <mergeCell ref="C123:E123"/>
    <mergeCell ref="C124:N124"/>
    <mergeCell ref="C125:N125"/>
    <mergeCell ref="C136:N136"/>
    <mergeCell ref="C137:E137"/>
    <mergeCell ref="C138:E138"/>
    <mergeCell ref="C139:E139"/>
    <mergeCell ref="C140:E140"/>
    <mergeCell ref="C131:E131"/>
    <mergeCell ref="C132:E132"/>
    <mergeCell ref="C133:E133"/>
    <mergeCell ref="C134:E134"/>
    <mergeCell ref="C135:E135"/>
    <mergeCell ref="C146:E146"/>
    <mergeCell ref="C147:E147"/>
    <mergeCell ref="C148:E148"/>
    <mergeCell ref="C149:E149"/>
    <mergeCell ref="C150:N150"/>
    <mergeCell ref="C141:E141"/>
    <mergeCell ref="C142:E142"/>
    <mergeCell ref="C143:N143"/>
    <mergeCell ref="C144:E144"/>
    <mergeCell ref="C145:E145"/>
    <mergeCell ref="C156:E156"/>
    <mergeCell ref="C157:N157"/>
    <mergeCell ref="C158:E158"/>
    <mergeCell ref="C159:E159"/>
    <mergeCell ref="C160:E160"/>
    <mergeCell ref="C151:E151"/>
    <mergeCell ref="C152:E152"/>
    <mergeCell ref="C153:E153"/>
    <mergeCell ref="C154:E154"/>
    <mergeCell ref="C155:E155"/>
    <mergeCell ref="C166:N166"/>
    <mergeCell ref="C167:E167"/>
    <mergeCell ref="C168:N168"/>
    <mergeCell ref="C169:N169"/>
    <mergeCell ref="C170:N170"/>
    <mergeCell ref="C161:E161"/>
    <mergeCell ref="C162:E162"/>
    <mergeCell ref="C163:E163"/>
    <mergeCell ref="C164:N164"/>
    <mergeCell ref="C165:N165"/>
    <mergeCell ref="C176:E176"/>
    <mergeCell ref="C177:E177"/>
    <mergeCell ref="C178:E178"/>
    <mergeCell ref="C179:E179"/>
    <mergeCell ref="C180:N180"/>
    <mergeCell ref="C171:E171"/>
    <mergeCell ref="C172:E172"/>
    <mergeCell ref="C173:E173"/>
    <mergeCell ref="C174:E174"/>
    <mergeCell ref="C175:E175"/>
    <mergeCell ref="C186:E186"/>
    <mergeCell ref="C187:E187"/>
    <mergeCell ref="C188:E188"/>
    <mergeCell ref="C189:E189"/>
    <mergeCell ref="C190:E190"/>
    <mergeCell ref="C181:N181"/>
    <mergeCell ref="C182:E182"/>
    <mergeCell ref="C183:E183"/>
    <mergeCell ref="C184:E184"/>
    <mergeCell ref="C185:E185"/>
    <mergeCell ref="C196:N196"/>
    <mergeCell ref="C197:E197"/>
    <mergeCell ref="C198:E198"/>
    <mergeCell ref="C199:E199"/>
    <mergeCell ref="C200:E200"/>
    <mergeCell ref="C191:E191"/>
    <mergeCell ref="C192:E192"/>
    <mergeCell ref="C193:E193"/>
    <mergeCell ref="C194:N194"/>
    <mergeCell ref="C195:N195"/>
    <mergeCell ref="C206:E206"/>
    <mergeCell ref="C207:E207"/>
    <mergeCell ref="A208:N208"/>
    <mergeCell ref="C209:E209"/>
    <mergeCell ref="C210:N210"/>
    <mergeCell ref="C201:E201"/>
    <mergeCell ref="C202:E202"/>
    <mergeCell ref="C203:E203"/>
    <mergeCell ref="C204:E204"/>
    <mergeCell ref="C205:E205"/>
    <mergeCell ref="C216:E216"/>
    <mergeCell ref="C217:E217"/>
    <mergeCell ref="C218:E218"/>
    <mergeCell ref="C219:E219"/>
    <mergeCell ref="C220:E220"/>
    <mergeCell ref="C211:N211"/>
    <mergeCell ref="C212:N212"/>
    <mergeCell ref="C213:E213"/>
    <mergeCell ref="C214:E214"/>
    <mergeCell ref="C215:E215"/>
    <mergeCell ref="C226:E226"/>
    <mergeCell ref="C227:E227"/>
    <mergeCell ref="C228:E228"/>
    <mergeCell ref="C229:E229"/>
    <mergeCell ref="C230:E230"/>
    <mergeCell ref="C221:N221"/>
    <mergeCell ref="C222:N222"/>
    <mergeCell ref="C223:E223"/>
    <mergeCell ref="C224:E224"/>
    <mergeCell ref="C225:E225"/>
    <mergeCell ref="C236:E236"/>
    <mergeCell ref="C237:E237"/>
    <mergeCell ref="C238:E238"/>
    <mergeCell ref="C239:E239"/>
    <mergeCell ref="C240:E240"/>
    <mergeCell ref="C231:E231"/>
    <mergeCell ref="C232:E232"/>
    <mergeCell ref="C233:N233"/>
    <mergeCell ref="C234:N234"/>
    <mergeCell ref="C235:N235"/>
    <mergeCell ref="C246:N246"/>
    <mergeCell ref="C247:N247"/>
    <mergeCell ref="C248:N248"/>
    <mergeCell ref="C249:E249"/>
    <mergeCell ref="C250:E250"/>
    <mergeCell ref="C241:E241"/>
    <mergeCell ref="C242:E242"/>
    <mergeCell ref="C243:E243"/>
    <mergeCell ref="C244:E244"/>
    <mergeCell ref="C245:E245"/>
    <mergeCell ref="C257:K257"/>
    <mergeCell ref="A258:N258"/>
    <mergeCell ref="C259:E259"/>
    <mergeCell ref="C260:E260"/>
    <mergeCell ref="C261:E261"/>
    <mergeCell ref="C251:E251"/>
    <mergeCell ref="C252:E252"/>
    <mergeCell ref="C253:E253"/>
    <mergeCell ref="C254:E254"/>
    <mergeCell ref="C255:E255"/>
    <mergeCell ref="C267:E267"/>
    <mergeCell ref="C268:E268"/>
    <mergeCell ref="C269:E269"/>
    <mergeCell ref="C270:E270"/>
    <mergeCell ref="C271:E271"/>
    <mergeCell ref="C262:E262"/>
    <mergeCell ref="C263:E263"/>
    <mergeCell ref="C264:E264"/>
    <mergeCell ref="C265:E265"/>
    <mergeCell ref="C266:E266"/>
    <mergeCell ref="C277:E277"/>
    <mergeCell ref="C278:E278"/>
    <mergeCell ref="C279:E279"/>
    <mergeCell ref="C280:E280"/>
    <mergeCell ref="C281:E281"/>
    <mergeCell ref="C272:E272"/>
    <mergeCell ref="C273:E273"/>
    <mergeCell ref="C274:E274"/>
    <mergeCell ref="C275:E275"/>
    <mergeCell ref="C276:E276"/>
    <mergeCell ref="C287:E287"/>
    <mergeCell ref="C288:E288"/>
    <mergeCell ref="C289:E289"/>
    <mergeCell ref="C290:E290"/>
    <mergeCell ref="C291:E291"/>
    <mergeCell ref="C282:E282"/>
    <mergeCell ref="C283:E283"/>
    <mergeCell ref="C284:E284"/>
    <mergeCell ref="C285:E285"/>
    <mergeCell ref="C286:E286"/>
    <mergeCell ref="C297:E297"/>
    <mergeCell ref="C298:E298"/>
    <mergeCell ref="C299:E299"/>
    <mergeCell ref="C300:E300"/>
    <mergeCell ref="C301:E301"/>
    <mergeCell ref="C292:E292"/>
    <mergeCell ref="C293:E293"/>
    <mergeCell ref="C294:E294"/>
    <mergeCell ref="C295:E295"/>
    <mergeCell ref="C296:E296"/>
    <mergeCell ref="C307:E307"/>
    <mergeCell ref="C308:E308"/>
    <mergeCell ref="C309:E309"/>
    <mergeCell ref="C310:E310"/>
    <mergeCell ref="C311:E311"/>
    <mergeCell ref="C302:E302"/>
    <mergeCell ref="C303:E303"/>
    <mergeCell ref="C304:E304"/>
    <mergeCell ref="C305:E305"/>
    <mergeCell ref="A306:N306"/>
    <mergeCell ref="C317:E317"/>
    <mergeCell ref="C318:E318"/>
    <mergeCell ref="C319:E319"/>
    <mergeCell ref="C320:E320"/>
    <mergeCell ref="C321:E321"/>
    <mergeCell ref="C312:E312"/>
    <mergeCell ref="C313:E313"/>
    <mergeCell ref="C314:E314"/>
    <mergeCell ref="C315:E315"/>
    <mergeCell ref="C316:E316"/>
    <mergeCell ref="C327:E327"/>
    <mergeCell ref="C328:E328"/>
    <mergeCell ref="C329:E329"/>
    <mergeCell ref="C330:E330"/>
    <mergeCell ref="C331:E331"/>
    <mergeCell ref="C322:E322"/>
    <mergeCell ref="C323:E323"/>
    <mergeCell ref="C324:E324"/>
    <mergeCell ref="C325:E325"/>
    <mergeCell ref="C326:E326"/>
    <mergeCell ref="C337:E337"/>
    <mergeCell ref="C338:E338"/>
    <mergeCell ref="C339:E339"/>
    <mergeCell ref="C340:E340"/>
    <mergeCell ref="C341:E341"/>
    <mergeCell ref="C332:N332"/>
    <mergeCell ref="C333:E333"/>
    <mergeCell ref="C334:E334"/>
    <mergeCell ref="C335:E335"/>
    <mergeCell ref="C336:E336"/>
    <mergeCell ref="C347:E347"/>
    <mergeCell ref="C348:E348"/>
    <mergeCell ref="C349:E349"/>
    <mergeCell ref="C350:E350"/>
    <mergeCell ref="C351:E351"/>
    <mergeCell ref="C342:N342"/>
    <mergeCell ref="C343:E343"/>
    <mergeCell ref="C344:E344"/>
    <mergeCell ref="C345:E345"/>
    <mergeCell ref="C346:E346"/>
    <mergeCell ref="C357:E357"/>
    <mergeCell ref="C358:E358"/>
    <mergeCell ref="C359:E359"/>
    <mergeCell ref="C360:E360"/>
    <mergeCell ref="C361:E361"/>
    <mergeCell ref="C352:E352"/>
    <mergeCell ref="C353:E353"/>
    <mergeCell ref="C354:E354"/>
    <mergeCell ref="C355:E355"/>
    <mergeCell ref="C356:E356"/>
    <mergeCell ref="C367:E367"/>
    <mergeCell ref="C368:E368"/>
    <mergeCell ref="C369:E369"/>
    <mergeCell ref="C370:E370"/>
    <mergeCell ref="C371:E371"/>
    <mergeCell ref="C362:E362"/>
    <mergeCell ref="C363:E363"/>
    <mergeCell ref="C364:E364"/>
    <mergeCell ref="C365:E365"/>
    <mergeCell ref="A366:N366"/>
    <mergeCell ref="C377:E377"/>
    <mergeCell ref="C378:E378"/>
    <mergeCell ref="C380:K380"/>
    <mergeCell ref="A381:N381"/>
    <mergeCell ref="C382:E382"/>
    <mergeCell ref="C372:E372"/>
    <mergeCell ref="C373:E373"/>
    <mergeCell ref="C374:E374"/>
    <mergeCell ref="C375:E375"/>
    <mergeCell ref="C376:E376"/>
    <mergeCell ref="C392:E392"/>
    <mergeCell ref="C394:E394"/>
    <mergeCell ref="C396:N396"/>
    <mergeCell ref="C397:E397"/>
    <mergeCell ref="C399:E399"/>
    <mergeCell ref="C384:E384"/>
    <mergeCell ref="C386:E386"/>
    <mergeCell ref="C388:N388"/>
    <mergeCell ref="C389:E389"/>
    <mergeCell ref="C391:N391"/>
    <mergeCell ref="C408:E408"/>
    <mergeCell ref="C410:N410"/>
    <mergeCell ref="C411:E411"/>
    <mergeCell ref="C413:N413"/>
    <mergeCell ref="C414:E414"/>
    <mergeCell ref="C401:N401"/>
    <mergeCell ref="C402:E402"/>
    <mergeCell ref="C404:N404"/>
    <mergeCell ref="C405:E405"/>
    <mergeCell ref="C407:N407"/>
    <mergeCell ref="C423:E423"/>
    <mergeCell ref="C425:E425"/>
    <mergeCell ref="C427:E427"/>
    <mergeCell ref="C429:N429"/>
    <mergeCell ref="C430:E430"/>
    <mergeCell ref="C416:N416"/>
    <mergeCell ref="C417:E417"/>
    <mergeCell ref="C419:N419"/>
    <mergeCell ref="C420:E420"/>
    <mergeCell ref="C422:N422"/>
    <mergeCell ref="C439:N439"/>
    <mergeCell ref="C440:N440"/>
    <mergeCell ref="C441:E441"/>
    <mergeCell ref="C443:N443"/>
    <mergeCell ref="C444:N444"/>
    <mergeCell ref="C432:N432"/>
    <mergeCell ref="C434:K434"/>
    <mergeCell ref="A435:N435"/>
    <mergeCell ref="C436:E436"/>
    <mergeCell ref="C438:N438"/>
    <mergeCell ref="C451:E451"/>
    <mergeCell ref="C452:E452"/>
    <mergeCell ref="C453:E453"/>
    <mergeCell ref="C454:E454"/>
    <mergeCell ref="C455:E455"/>
    <mergeCell ref="C445:N445"/>
    <mergeCell ref="C447:K447"/>
    <mergeCell ref="A448:N448"/>
    <mergeCell ref="C449:E449"/>
    <mergeCell ref="C450:N450"/>
    <mergeCell ref="C461:E461"/>
    <mergeCell ref="C462:E462"/>
    <mergeCell ref="C463:E463"/>
    <mergeCell ref="C464:E464"/>
    <mergeCell ref="C465:E465"/>
    <mergeCell ref="C456:E456"/>
    <mergeCell ref="C457:E457"/>
    <mergeCell ref="C458:E458"/>
    <mergeCell ref="C459:N459"/>
    <mergeCell ref="C460:E460"/>
    <mergeCell ref="C471:E471"/>
    <mergeCell ref="C472:E472"/>
    <mergeCell ref="C473:E473"/>
    <mergeCell ref="C474:E474"/>
    <mergeCell ref="C475:E475"/>
    <mergeCell ref="C466:E466"/>
    <mergeCell ref="C467:E467"/>
    <mergeCell ref="C468:N468"/>
    <mergeCell ref="C469:N469"/>
    <mergeCell ref="C470:E470"/>
    <mergeCell ref="C481:E481"/>
    <mergeCell ref="C482:E482"/>
    <mergeCell ref="C483:E483"/>
    <mergeCell ref="C484:E484"/>
    <mergeCell ref="C485:E485"/>
    <mergeCell ref="C476:E476"/>
    <mergeCell ref="C477:E477"/>
    <mergeCell ref="C478:N478"/>
    <mergeCell ref="C479:E479"/>
    <mergeCell ref="C480:E480"/>
    <mergeCell ref="C491:E491"/>
    <mergeCell ref="C492:E492"/>
    <mergeCell ref="C493:E493"/>
    <mergeCell ref="C494:E494"/>
    <mergeCell ref="C495:E495"/>
    <mergeCell ref="C486:E486"/>
    <mergeCell ref="C487:N487"/>
    <mergeCell ref="C488:E488"/>
    <mergeCell ref="C489:E489"/>
    <mergeCell ref="C490:E490"/>
    <mergeCell ref="C501:E501"/>
    <mergeCell ref="C502:E502"/>
    <mergeCell ref="C503:E503"/>
    <mergeCell ref="C504:E504"/>
    <mergeCell ref="C505:N505"/>
    <mergeCell ref="C496:N496"/>
    <mergeCell ref="C497:E497"/>
    <mergeCell ref="C498:E498"/>
    <mergeCell ref="C499:E499"/>
    <mergeCell ref="C500:E500"/>
    <mergeCell ref="C511:E511"/>
    <mergeCell ref="C512:E512"/>
    <mergeCell ref="C513:E513"/>
    <mergeCell ref="C514:N514"/>
    <mergeCell ref="C515:E515"/>
    <mergeCell ref="C506:E506"/>
    <mergeCell ref="C507:E507"/>
    <mergeCell ref="C508:E508"/>
    <mergeCell ref="C509:E509"/>
    <mergeCell ref="C510:E510"/>
    <mergeCell ref="C521:E521"/>
    <mergeCell ref="C522:E522"/>
    <mergeCell ref="C523:N523"/>
    <mergeCell ref="C524:E524"/>
    <mergeCell ref="C525:E525"/>
    <mergeCell ref="C516:E516"/>
    <mergeCell ref="C517:E517"/>
    <mergeCell ref="C518:E518"/>
    <mergeCell ref="C519:E519"/>
    <mergeCell ref="C520:E520"/>
    <mergeCell ref="C531:E531"/>
    <mergeCell ref="C532:N532"/>
    <mergeCell ref="C533:E533"/>
    <mergeCell ref="C534:E534"/>
    <mergeCell ref="C535:E535"/>
    <mergeCell ref="C526:E526"/>
    <mergeCell ref="C527:E527"/>
    <mergeCell ref="C528:E528"/>
    <mergeCell ref="C529:E529"/>
    <mergeCell ref="C530:E530"/>
    <mergeCell ref="C543:K543"/>
    <mergeCell ref="C544:K544"/>
    <mergeCell ref="C545:K545"/>
    <mergeCell ref="C546:K546"/>
    <mergeCell ref="C547:K547"/>
    <mergeCell ref="C536:E536"/>
    <mergeCell ref="C537:E537"/>
    <mergeCell ref="C538:E538"/>
    <mergeCell ref="C539:E539"/>
    <mergeCell ref="C541:K541"/>
    <mergeCell ref="C553:K553"/>
    <mergeCell ref="C554:K554"/>
    <mergeCell ref="C555:K555"/>
    <mergeCell ref="C556:K556"/>
    <mergeCell ref="C557:K557"/>
    <mergeCell ref="C548:K548"/>
    <mergeCell ref="C549:K549"/>
    <mergeCell ref="C550:K550"/>
    <mergeCell ref="C551:K551"/>
    <mergeCell ref="C552:K552"/>
    <mergeCell ref="C563:K563"/>
    <mergeCell ref="C564:K564"/>
    <mergeCell ref="C565:K565"/>
    <mergeCell ref="C566:K566"/>
    <mergeCell ref="C567:K567"/>
    <mergeCell ref="C558:K558"/>
    <mergeCell ref="C559:K559"/>
    <mergeCell ref="C560:K560"/>
    <mergeCell ref="C561:K561"/>
    <mergeCell ref="C562:K562"/>
    <mergeCell ref="C573:K573"/>
    <mergeCell ref="C574:K574"/>
    <mergeCell ref="C575:K575"/>
    <mergeCell ref="C576:K576"/>
    <mergeCell ref="C577:K577"/>
    <mergeCell ref="C568:K568"/>
    <mergeCell ref="C569:K569"/>
    <mergeCell ref="C570:K570"/>
    <mergeCell ref="C571:K571"/>
    <mergeCell ref="C572:K572"/>
    <mergeCell ref="C588:K588"/>
    <mergeCell ref="C595:L595"/>
    <mergeCell ref="C596:L596"/>
    <mergeCell ref="C583:K583"/>
    <mergeCell ref="C584:K584"/>
    <mergeCell ref="C585:K585"/>
    <mergeCell ref="C586:K586"/>
    <mergeCell ref="C587:K587"/>
    <mergeCell ref="C578:K578"/>
    <mergeCell ref="C579:K579"/>
    <mergeCell ref="C580:K580"/>
    <mergeCell ref="C581:K581"/>
    <mergeCell ref="C582:K58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5" sqref="A25"/>
    </sheetView>
  </sheetViews>
  <sheetFormatPr defaultRowHeight="15" x14ac:dyDescent="0.25"/>
  <cols>
    <col min="1" max="1" width="255.5703125" customWidth="1"/>
  </cols>
  <sheetData>
    <row r="1" spans="1:1" ht="44.25" customHeight="1" x14ac:dyDescent="0.25">
      <c r="A1" s="223" t="s">
        <v>532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D7" zoomScale="85" zoomScaleSheetLayoutView="8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573" t="str">
        <f>'1.Титульный лист'!A5</f>
        <v>Год раскрытия информации:  2022 год</v>
      </c>
      <c r="B4" s="573"/>
      <c r="C4" s="573"/>
      <c r="D4" s="573"/>
      <c r="E4" s="573"/>
      <c r="F4" s="573"/>
      <c r="G4" s="573"/>
      <c r="H4" s="573"/>
      <c r="I4" s="573"/>
      <c r="J4" s="573"/>
      <c r="K4" s="573"/>
      <c r="L4" s="573"/>
      <c r="M4" s="573"/>
      <c r="N4" s="573"/>
      <c r="O4" s="573"/>
      <c r="P4" s="573"/>
      <c r="Q4" s="573"/>
      <c r="R4" s="573"/>
      <c r="S4" s="573"/>
    </row>
    <row r="5" spans="1:28" s="11" customFormat="1" ht="15.75" x14ac:dyDescent="0.2">
      <c r="A5" s="16"/>
    </row>
    <row r="6" spans="1:28" s="11" customFormat="1" ht="18.75" x14ac:dyDescent="0.2">
      <c r="A6" s="577" t="s">
        <v>7</v>
      </c>
      <c r="B6" s="577"/>
      <c r="C6" s="577"/>
      <c r="D6" s="577"/>
      <c r="E6" s="577"/>
      <c r="F6" s="577"/>
      <c r="G6" s="577"/>
      <c r="H6" s="577"/>
      <c r="I6" s="577"/>
      <c r="J6" s="577"/>
      <c r="K6" s="577"/>
      <c r="L6" s="577"/>
      <c r="M6" s="577"/>
      <c r="N6" s="577"/>
      <c r="O6" s="577"/>
      <c r="P6" s="577"/>
      <c r="Q6" s="577"/>
      <c r="R6" s="577"/>
      <c r="S6" s="577"/>
      <c r="T6" s="12"/>
      <c r="U6" s="12"/>
      <c r="V6" s="12"/>
      <c r="W6" s="12"/>
      <c r="X6" s="12"/>
      <c r="Y6" s="12"/>
      <c r="Z6" s="12"/>
      <c r="AA6" s="12"/>
      <c r="AB6" s="12"/>
    </row>
    <row r="7" spans="1:28" s="11" customFormat="1" ht="18.75" x14ac:dyDescent="0.2">
      <c r="A7" s="577"/>
      <c r="B7" s="577"/>
      <c r="C7" s="577"/>
      <c r="D7" s="577"/>
      <c r="E7" s="577"/>
      <c r="F7" s="577"/>
      <c r="G7" s="577"/>
      <c r="H7" s="577"/>
      <c r="I7" s="577"/>
      <c r="J7" s="577"/>
      <c r="K7" s="577"/>
      <c r="L7" s="577"/>
      <c r="M7" s="577"/>
      <c r="N7" s="577"/>
      <c r="O7" s="577"/>
      <c r="P7" s="577"/>
      <c r="Q7" s="577"/>
      <c r="R7" s="577"/>
      <c r="S7" s="577"/>
      <c r="T7" s="12"/>
      <c r="U7" s="12"/>
      <c r="V7" s="12"/>
      <c r="W7" s="12"/>
      <c r="X7" s="12"/>
      <c r="Y7" s="12"/>
      <c r="Z7" s="12"/>
      <c r="AA7" s="12"/>
      <c r="AB7" s="12"/>
    </row>
    <row r="8" spans="1:28" s="11" customFormat="1" ht="18.75" x14ac:dyDescent="0.2">
      <c r="A8" s="578" t="s">
        <v>442</v>
      </c>
      <c r="B8" s="578"/>
      <c r="C8" s="578"/>
      <c r="D8" s="578"/>
      <c r="E8" s="578"/>
      <c r="F8" s="578"/>
      <c r="G8" s="578"/>
      <c r="H8" s="578"/>
      <c r="I8" s="578"/>
      <c r="J8" s="578"/>
      <c r="K8" s="578"/>
      <c r="L8" s="578"/>
      <c r="M8" s="578"/>
      <c r="N8" s="578"/>
      <c r="O8" s="578"/>
      <c r="P8" s="578"/>
      <c r="Q8" s="578"/>
      <c r="R8" s="578"/>
      <c r="S8" s="578"/>
      <c r="T8" s="12"/>
      <c r="U8" s="12"/>
      <c r="V8" s="12"/>
      <c r="W8" s="12"/>
      <c r="X8" s="12"/>
      <c r="Y8" s="12"/>
      <c r="Z8" s="12"/>
      <c r="AA8" s="12"/>
      <c r="AB8" s="12"/>
    </row>
    <row r="9" spans="1:28" s="11" customFormat="1" ht="18.75" x14ac:dyDescent="0.2">
      <c r="A9" s="574" t="s">
        <v>6</v>
      </c>
      <c r="B9" s="574"/>
      <c r="C9" s="574"/>
      <c r="D9" s="574"/>
      <c r="E9" s="574"/>
      <c r="F9" s="574"/>
      <c r="G9" s="574"/>
      <c r="H9" s="574"/>
      <c r="I9" s="574"/>
      <c r="J9" s="574"/>
      <c r="K9" s="574"/>
      <c r="L9" s="574"/>
      <c r="M9" s="574"/>
      <c r="N9" s="574"/>
      <c r="O9" s="574"/>
      <c r="P9" s="574"/>
      <c r="Q9" s="574"/>
      <c r="R9" s="574"/>
      <c r="S9" s="574"/>
      <c r="T9" s="12"/>
      <c r="U9" s="12"/>
      <c r="V9" s="12"/>
      <c r="W9" s="12"/>
      <c r="X9" s="12"/>
      <c r="Y9" s="12"/>
      <c r="Z9" s="12"/>
      <c r="AA9" s="12"/>
      <c r="AB9" s="12"/>
    </row>
    <row r="10" spans="1:28" s="11" customFormat="1" ht="18.75" x14ac:dyDescent="0.2">
      <c r="A10" s="577"/>
      <c r="B10" s="577"/>
      <c r="C10" s="577"/>
      <c r="D10" s="577"/>
      <c r="E10" s="577"/>
      <c r="F10" s="577"/>
      <c r="G10" s="577"/>
      <c r="H10" s="577"/>
      <c r="I10" s="577"/>
      <c r="J10" s="577"/>
      <c r="K10" s="577"/>
      <c r="L10" s="577"/>
      <c r="M10" s="577"/>
      <c r="N10" s="577"/>
      <c r="O10" s="577"/>
      <c r="P10" s="577"/>
      <c r="Q10" s="577"/>
      <c r="R10" s="577"/>
      <c r="S10" s="577"/>
      <c r="T10" s="12"/>
      <c r="U10" s="12"/>
      <c r="V10" s="12"/>
      <c r="W10" s="12"/>
      <c r="X10" s="12"/>
      <c r="Y10" s="12"/>
      <c r="Z10" s="12"/>
      <c r="AA10" s="12"/>
      <c r="AB10" s="12"/>
    </row>
    <row r="11" spans="1:28" s="11" customFormat="1" ht="18.75" x14ac:dyDescent="0.2">
      <c r="A11" s="579" t="str">
        <f>'1.Титульный лист'!A12</f>
        <v>L_ 2022_14_Ц_7</v>
      </c>
      <c r="B11" s="579"/>
      <c r="C11" s="579"/>
      <c r="D11" s="579"/>
      <c r="E11" s="579"/>
      <c r="F11" s="579"/>
      <c r="G11" s="579"/>
      <c r="H11" s="579"/>
      <c r="I11" s="579"/>
      <c r="J11" s="579"/>
      <c r="K11" s="579"/>
      <c r="L11" s="579"/>
      <c r="M11" s="579"/>
      <c r="N11" s="579"/>
      <c r="O11" s="579"/>
      <c r="P11" s="579"/>
      <c r="Q11" s="579"/>
      <c r="R11" s="579"/>
      <c r="S11" s="579"/>
      <c r="T11" s="12"/>
      <c r="U11" s="12"/>
      <c r="V11" s="12"/>
      <c r="W11" s="12"/>
      <c r="X11" s="12"/>
      <c r="Y11" s="12"/>
      <c r="Z11" s="12"/>
      <c r="AA11" s="12"/>
      <c r="AB11" s="12"/>
    </row>
    <row r="12" spans="1:28" s="11" customFormat="1" ht="18.75" x14ac:dyDescent="0.2">
      <c r="A12" s="574" t="s">
        <v>5</v>
      </c>
      <c r="B12" s="574"/>
      <c r="C12" s="574"/>
      <c r="D12" s="574"/>
      <c r="E12" s="574"/>
      <c r="F12" s="574"/>
      <c r="G12" s="574"/>
      <c r="H12" s="574"/>
      <c r="I12" s="574"/>
      <c r="J12" s="574"/>
      <c r="K12" s="574"/>
      <c r="L12" s="574"/>
      <c r="M12" s="574"/>
      <c r="N12" s="574"/>
      <c r="O12" s="574"/>
      <c r="P12" s="574"/>
      <c r="Q12" s="574"/>
      <c r="R12" s="574"/>
      <c r="S12" s="574"/>
      <c r="T12" s="12"/>
      <c r="U12" s="12"/>
      <c r="V12" s="12"/>
      <c r="W12" s="12"/>
      <c r="X12" s="12"/>
      <c r="Y12" s="12"/>
      <c r="Z12" s="12"/>
      <c r="AA12" s="12"/>
      <c r="AB12" s="12"/>
    </row>
    <row r="13" spans="1:28" s="8" customFormat="1" ht="15.75" customHeight="1" x14ac:dyDescent="0.2">
      <c r="A13" s="583"/>
      <c r="B13" s="583"/>
      <c r="C13" s="583"/>
      <c r="D13" s="583"/>
      <c r="E13" s="583"/>
      <c r="F13" s="583"/>
      <c r="G13" s="583"/>
      <c r="H13" s="583"/>
      <c r="I13" s="583"/>
      <c r="J13" s="583"/>
      <c r="K13" s="583"/>
      <c r="L13" s="583"/>
      <c r="M13" s="583"/>
      <c r="N13" s="583"/>
      <c r="O13" s="583"/>
      <c r="P13" s="583"/>
      <c r="Q13" s="583"/>
      <c r="R13" s="583"/>
      <c r="S13" s="583"/>
      <c r="T13" s="9"/>
      <c r="U13" s="9"/>
      <c r="V13" s="9"/>
      <c r="W13" s="9"/>
      <c r="X13" s="9"/>
      <c r="Y13" s="9"/>
      <c r="Z13" s="9"/>
      <c r="AA13" s="9"/>
      <c r="AB13" s="9"/>
    </row>
    <row r="14" spans="1:28" s="3" customFormat="1" ht="15.75" x14ac:dyDescent="0.2">
      <c r="A14" s="578" t="str">
        <f xml:space="preserve"> '1.Титульный лист'!A15</f>
        <v>Установка реклоузера на ВЛ-10 кВ Ф-4,Ф-5 ПС Иглино, Ф-8 ПС Минзитарово, (3 шт.)</v>
      </c>
      <c r="B14" s="578"/>
      <c r="C14" s="578"/>
      <c r="D14" s="578"/>
      <c r="E14" s="578"/>
      <c r="F14" s="578"/>
      <c r="G14" s="578"/>
      <c r="H14" s="578"/>
      <c r="I14" s="578"/>
      <c r="J14" s="578"/>
      <c r="K14" s="578"/>
      <c r="L14" s="578"/>
      <c r="M14" s="578"/>
      <c r="N14" s="578"/>
      <c r="O14" s="578"/>
      <c r="P14" s="578"/>
      <c r="Q14" s="578"/>
      <c r="R14" s="578"/>
      <c r="S14" s="578"/>
      <c r="T14" s="7"/>
      <c r="U14" s="7"/>
      <c r="V14" s="7"/>
      <c r="W14" s="7"/>
      <c r="X14" s="7"/>
      <c r="Y14" s="7"/>
      <c r="Z14" s="7"/>
      <c r="AA14" s="7"/>
      <c r="AB14" s="7"/>
    </row>
    <row r="15" spans="1:28" s="3" customFormat="1" ht="15" customHeight="1" x14ac:dyDescent="0.2">
      <c r="A15" s="574" t="s">
        <v>4</v>
      </c>
      <c r="B15" s="574"/>
      <c r="C15" s="574"/>
      <c r="D15" s="574"/>
      <c r="E15" s="574"/>
      <c r="F15" s="574"/>
      <c r="G15" s="574"/>
      <c r="H15" s="574"/>
      <c r="I15" s="574"/>
      <c r="J15" s="574"/>
      <c r="K15" s="574"/>
      <c r="L15" s="574"/>
      <c r="M15" s="574"/>
      <c r="N15" s="574"/>
      <c r="O15" s="574"/>
      <c r="P15" s="574"/>
      <c r="Q15" s="574"/>
      <c r="R15" s="574"/>
      <c r="S15" s="574"/>
      <c r="T15" s="5"/>
      <c r="U15" s="5"/>
      <c r="V15" s="5"/>
      <c r="W15" s="5"/>
      <c r="X15" s="5"/>
      <c r="Y15" s="5"/>
      <c r="Z15" s="5"/>
      <c r="AA15" s="5"/>
      <c r="AB15" s="5"/>
    </row>
    <row r="16" spans="1:28" s="3" customFormat="1" ht="15" customHeight="1" x14ac:dyDescent="0.2">
      <c r="A16" s="581"/>
      <c r="B16" s="581"/>
      <c r="C16" s="581"/>
      <c r="D16" s="581"/>
      <c r="E16" s="581"/>
      <c r="F16" s="581"/>
      <c r="G16" s="581"/>
      <c r="H16" s="581"/>
      <c r="I16" s="581"/>
      <c r="J16" s="581"/>
      <c r="K16" s="581"/>
      <c r="L16" s="581"/>
      <c r="M16" s="581"/>
      <c r="N16" s="581"/>
      <c r="O16" s="581"/>
      <c r="P16" s="581"/>
      <c r="Q16" s="581"/>
      <c r="R16" s="581"/>
      <c r="S16" s="581"/>
      <c r="T16" s="4"/>
      <c r="U16" s="4"/>
      <c r="V16" s="4"/>
      <c r="W16" s="4"/>
      <c r="X16" s="4"/>
      <c r="Y16" s="4"/>
    </row>
    <row r="17" spans="1:28" s="3" customFormat="1" ht="45.75" customHeight="1" x14ac:dyDescent="0.2">
      <c r="A17" s="575" t="s">
        <v>379</v>
      </c>
      <c r="B17" s="575"/>
      <c r="C17" s="575"/>
      <c r="D17" s="575"/>
      <c r="E17" s="575"/>
      <c r="F17" s="575"/>
      <c r="G17" s="575"/>
      <c r="H17" s="575"/>
      <c r="I17" s="575"/>
      <c r="J17" s="575"/>
      <c r="K17" s="575"/>
      <c r="L17" s="575"/>
      <c r="M17" s="575"/>
      <c r="N17" s="575"/>
      <c r="O17" s="575"/>
      <c r="P17" s="575"/>
      <c r="Q17" s="575"/>
      <c r="R17" s="575"/>
      <c r="S17" s="575"/>
      <c r="T17" s="6"/>
      <c r="U17" s="6"/>
      <c r="V17" s="6"/>
      <c r="W17" s="6"/>
      <c r="X17" s="6"/>
      <c r="Y17" s="6"/>
      <c r="Z17" s="6"/>
      <c r="AA17" s="6"/>
      <c r="AB17" s="6"/>
    </row>
    <row r="18" spans="1:28" s="3" customFormat="1" ht="15" customHeight="1" x14ac:dyDescent="0.2">
      <c r="A18" s="582"/>
      <c r="B18" s="582"/>
      <c r="C18" s="582"/>
      <c r="D18" s="582"/>
      <c r="E18" s="582"/>
      <c r="F18" s="582"/>
      <c r="G18" s="582"/>
      <c r="H18" s="582"/>
      <c r="I18" s="582"/>
      <c r="J18" s="582"/>
      <c r="K18" s="582"/>
      <c r="L18" s="582"/>
      <c r="M18" s="582"/>
      <c r="N18" s="582"/>
      <c r="O18" s="582"/>
      <c r="P18" s="582"/>
      <c r="Q18" s="582"/>
      <c r="R18" s="582"/>
      <c r="S18" s="582"/>
      <c r="T18" s="4"/>
      <c r="U18" s="4"/>
      <c r="V18" s="4"/>
      <c r="W18" s="4"/>
      <c r="X18" s="4"/>
      <c r="Y18" s="4"/>
    </row>
    <row r="19" spans="1:28" s="3" customFormat="1" ht="54" customHeight="1" x14ac:dyDescent="0.2">
      <c r="A19" s="584" t="s">
        <v>3</v>
      </c>
      <c r="B19" s="584" t="s">
        <v>94</v>
      </c>
      <c r="C19" s="585" t="s">
        <v>276</v>
      </c>
      <c r="D19" s="584" t="s">
        <v>275</v>
      </c>
      <c r="E19" s="584" t="s">
        <v>93</v>
      </c>
      <c r="F19" s="584" t="s">
        <v>92</v>
      </c>
      <c r="G19" s="584" t="s">
        <v>271</v>
      </c>
      <c r="H19" s="584" t="s">
        <v>91</v>
      </c>
      <c r="I19" s="584" t="s">
        <v>90</v>
      </c>
      <c r="J19" s="584" t="s">
        <v>89</v>
      </c>
      <c r="K19" s="584" t="s">
        <v>88</v>
      </c>
      <c r="L19" s="584" t="s">
        <v>87</v>
      </c>
      <c r="M19" s="584" t="s">
        <v>86</v>
      </c>
      <c r="N19" s="584" t="s">
        <v>85</v>
      </c>
      <c r="O19" s="584" t="s">
        <v>84</v>
      </c>
      <c r="P19" s="584" t="s">
        <v>83</v>
      </c>
      <c r="Q19" s="584" t="s">
        <v>274</v>
      </c>
      <c r="R19" s="584"/>
      <c r="S19" s="587" t="s">
        <v>373</v>
      </c>
      <c r="T19" s="4"/>
      <c r="U19" s="4"/>
      <c r="V19" s="4"/>
      <c r="W19" s="4"/>
      <c r="X19" s="4"/>
      <c r="Y19" s="4"/>
    </row>
    <row r="20" spans="1:28" s="3" customFormat="1" ht="180.75" customHeight="1" x14ac:dyDescent="0.2">
      <c r="A20" s="584"/>
      <c r="B20" s="584"/>
      <c r="C20" s="586"/>
      <c r="D20" s="584"/>
      <c r="E20" s="584"/>
      <c r="F20" s="584"/>
      <c r="G20" s="584"/>
      <c r="H20" s="584"/>
      <c r="I20" s="584"/>
      <c r="J20" s="584"/>
      <c r="K20" s="584"/>
      <c r="L20" s="584"/>
      <c r="M20" s="584"/>
      <c r="N20" s="584"/>
      <c r="O20" s="584"/>
      <c r="P20" s="584"/>
      <c r="Q20" s="40" t="s">
        <v>272</v>
      </c>
      <c r="R20" s="41" t="s">
        <v>273</v>
      </c>
      <c r="S20" s="587"/>
      <c r="T20" s="27"/>
      <c r="U20" s="27"/>
      <c r="V20" s="27"/>
      <c r="W20" s="27"/>
      <c r="X20" s="27"/>
      <c r="Y20" s="27"/>
      <c r="Z20" s="26"/>
      <c r="AA20" s="26"/>
      <c r="AB20" s="26"/>
    </row>
    <row r="21" spans="1:28" s="3" customFormat="1" ht="18.75" x14ac:dyDescent="0.2">
      <c r="A21" s="40">
        <v>1</v>
      </c>
      <c r="B21" s="43">
        <v>2</v>
      </c>
      <c r="C21" s="40">
        <v>3</v>
      </c>
      <c r="D21" s="43">
        <v>4</v>
      </c>
      <c r="E21" s="40">
        <v>5</v>
      </c>
      <c r="F21" s="43">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32.25" customHeight="1" x14ac:dyDescent="0.2">
      <c r="A22" s="40"/>
      <c r="B22" s="43" t="s">
        <v>431</v>
      </c>
      <c r="C22" s="198" t="s">
        <v>431</v>
      </c>
      <c r="D22" s="198" t="s">
        <v>431</v>
      </c>
      <c r="E22" s="198" t="s">
        <v>431</v>
      </c>
      <c r="F22" s="198" t="s">
        <v>431</v>
      </c>
      <c r="G22" s="198" t="s">
        <v>431</v>
      </c>
      <c r="H22" s="198" t="s">
        <v>431</v>
      </c>
      <c r="I22" s="198" t="s">
        <v>431</v>
      </c>
      <c r="J22" s="198" t="s">
        <v>431</v>
      </c>
      <c r="K22" s="198" t="s">
        <v>431</v>
      </c>
      <c r="L22" s="198" t="s">
        <v>431</v>
      </c>
      <c r="M22" s="198" t="s">
        <v>431</v>
      </c>
      <c r="N22" s="198" t="s">
        <v>431</v>
      </c>
      <c r="O22" s="198" t="s">
        <v>431</v>
      </c>
      <c r="P22" s="198" t="s">
        <v>431</v>
      </c>
      <c r="Q22" s="198" t="s">
        <v>431</v>
      </c>
      <c r="R22" s="198" t="s">
        <v>431</v>
      </c>
      <c r="S22" s="198" t="s">
        <v>431</v>
      </c>
      <c r="T22" s="27"/>
      <c r="U22" s="27"/>
      <c r="V22" s="27"/>
      <c r="W22" s="27"/>
      <c r="X22" s="27"/>
      <c r="Y22" s="27"/>
      <c r="Z22" s="26"/>
      <c r="AA22" s="26"/>
      <c r="AB22" s="26"/>
    </row>
    <row r="23" spans="1:28" ht="20.25" customHeight="1" x14ac:dyDescent="0.25">
      <c r="A23" s="112"/>
      <c r="B23" s="43" t="s">
        <v>269</v>
      </c>
      <c r="C23" s="43"/>
      <c r="D23" s="43"/>
      <c r="E23" s="112" t="s">
        <v>270</v>
      </c>
      <c r="F23" s="112" t="s">
        <v>270</v>
      </c>
      <c r="G23" s="112" t="s">
        <v>270</v>
      </c>
      <c r="H23" s="112"/>
      <c r="I23" s="112"/>
      <c r="J23" s="112"/>
      <c r="K23" s="112"/>
      <c r="L23" s="112"/>
      <c r="M23" s="112"/>
      <c r="N23" s="112"/>
      <c r="O23" s="112"/>
      <c r="P23" s="112"/>
      <c r="Q23" s="113"/>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topLeftCell="A7" zoomScale="80" zoomScaleNormal="60" zoomScaleSheetLayoutView="80" workbookViewId="0">
      <selection activeCell="O26" sqref="O26"/>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588" t="str">
        <f>'1.Титульный лист'!C3</f>
        <v>от «05» мая 2016 г. №380</v>
      </c>
      <c r="T4" s="588"/>
    </row>
    <row r="5" spans="1:20" s="11" customFormat="1" ht="18.75" customHeight="1" x14ac:dyDescent="0.3">
      <c r="A5" s="17"/>
      <c r="H5" s="15"/>
      <c r="T5" s="14"/>
    </row>
    <row r="6" spans="1:20" s="11" customFormat="1" x14ac:dyDescent="0.2">
      <c r="A6" s="573" t="str">
        <f>'1.Титульный лист'!A5</f>
        <v>Год раскрытия информации:  2022 год</v>
      </c>
      <c r="B6" s="573"/>
      <c r="C6" s="573"/>
      <c r="D6" s="573"/>
      <c r="E6" s="573"/>
      <c r="F6" s="573"/>
      <c r="G6" s="573"/>
      <c r="H6" s="573"/>
      <c r="I6" s="573"/>
      <c r="J6" s="573"/>
      <c r="K6" s="573"/>
      <c r="L6" s="573"/>
      <c r="M6" s="573"/>
      <c r="N6" s="573"/>
      <c r="O6" s="573"/>
      <c r="P6" s="573"/>
      <c r="Q6" s="573"/>
      <c r="R6" s="573"/>
      <c r="S6" s="573"/>
      <c r="T6" s="573"/>
    </row>
    <row r="7" spans="1:20" s="11" customFormat="1" x14ac:dyDescent="0.2">
      <c r="A7" s="16"/>
      <c r="H7" s="15"/>
    </row>
    <row r="8" spans="1:20" s="11" customFormat="1" ht="18.75" x14ac:dyDescent="0.2">
      <c r="A8" s="577" t="s">
        <v>7</v>
      </c>
      <c r="B8" s="577"/>
      <c r="C8" s="577"/>
      <c r="D8" s="577"/>
      <c r="E8" s="577"/>
      <c r="F8" s="577"/>
      <c r="G8" s="577"/>
      <c r="H8" s="577"/>
      <c r="I8" s="577"/>
      <c r="J8" s="577"/>
      <c r="K8" s="577"/>
      <c r="L8" s="577"/>
      <c r="M8" s="577"/>
      <c r="N8" s="577"/>
      <c r="O8" s="577"/>
      <c r="P8" s="577"/>
      <c r="Q8" s="577"/>
      <c r="R8" s="577"/>
      <c r="S8" s="577"/>
      <c r="T8" s="577"/>
    </row>
    <row r="9" spans="1:20" s="11" customFormat="1" ht="18.75" x14ac:dyDescent="0.2">
      <c r="A9" s="577"/>
      <c r="B9" s="577"/>
      <c r="C9" s="577"/>
      <c r="D9" s="577"/>
      <c r="E9" s="577"/>
      <c r="F9" s="577"/>
      <c r="G9" s="577"/>
      <c r="H9" s="577"/>
      <c r="I9" s="577"/>
      <c r="J9" s="577"/>
      <c r="K9" s="577"/>
      <c r="L9" s="577"/>
      <c r="M9" s="577"/>
      <c r="N9" s="577"/>
      <c r="O9" s="577"/>
      <c r="P9" s="577"/>
      <c r="Q9" s="577"/>
      <c r="R9" s="577"/>
      <c r="S9" s="577"/>
      <c r="T9" s="577"/>
    </row>
    <row r="10" spans="1:20" s="11" customFormat="1" ht="18.75" customHeight="1" x14ac:dyDescent="0.2">
      <c r="A10" s="578" t="s">
        <v>442</v>
      </c>
      <c r="B10" s="578"/>
      <c r="C10" s="578"/>
      <c r="D10" s="578"/>
      <c r="E10" s="578"/>
      <c r="F10" s="578"/>
      <c r="G10" s="578"/>
      <c r="H10" s="578"/>
      <c r="I10" s="578"/>
      <c r="J10" s="578"/>
      <c r="K10" s="578"/>
      <c r="L10" s="578"/>
      <c r="M10" s="578"/>
      <c r="N10" s="578"/>
      <c r="O10" s="578"/>
      <c r="P10" s="578"/>
      <c r="Q10" s="578"/>
      <c r="R10" s="578"/>
      <c r="S10" s="578"/>
      <c r="T10" s="578"/>
    </row>
    <row r="11" spans="1:20" s="11" customFormat="1" ht="18.75" customHeight="1" x14ac:dyDescent="0.2">
      <c r="A11" s="574" t="s">
        <v>6</v>
      </c>
      <c r="B11" s="574"/>
      <c r="C11" s="574"/>
      <c r="D11" s="574"/>
      <c r="E11" s="574"/>
      <c r="F11" s="574"/>
      <c r="G11" s="574"/>
      <c r="H11" s="574"/>
      <c r="I11" s="574"/>
      <c r="J11" s="574"/>
      <c r="K11" s="574"/>
      <c r="L11" s="574"/>
      <c r="M11" s="574"/>
      <c r="N11" s="574"/>
      <c r="O11" s="574"/>
      <c r="P11" s="574"/>
      <c r="Q11" s="574"/>
      <c r="R11" s="574"/>
      <c r="S11" s="574"/>
      <c r="T11" s="574"/>
    </row>
    <row r="12" spans="1:20" s="11" customFormat="1" ht="18.75" x14ac:dyDescent="0.2">
      <c r="A12" s="577"/>
      <c r="B12" s="577"/>
      <c r="C12" s="577"/>
      <c r="D12" s="577"/>
      <c r="E12" s="577"/>
      <c r="F12" s="577"/>
      <c r="G12" s="577"/>
      <c r="H12" s="577"/>
      <c r="I12" s="577"/>
      <c r="J12" s="577"/>
      <c r="K12" s="577"/>
      <c r="L12" s="577"/>
      <c r="M12" s="577"/>
      <c r="N12" s="577"/>
      <c r="O12" s="577"/>
      <c r="P12" s="577"/>
      <c r="Q12" s="577"/>
      <c r="R12" s="577"/>
      <c r="S12" s="577"/>
      <c r="T12" s="577"/>
    </row>
    <row r="13" spans="1:20" s="11" customFormat="1" ht="18.75" customHeight="1" x14ac:dyDescent="0.2">
      <c r="A13" s="579" t="str">
        <f xml:space="preserve"> '1.Титульный лист'!A12</f>
        <v>L_ 2022_14_Ц_7</v>
      </c>
      <c r="B13" s="579"/>
      <c r="C13" s="579"/>
      <c r="D13" s="579"/>
      <c r="E13" s="579"/>
      <c r="F13" s="579"/>
      <c r="G13" s="579"/>
      <c r="H13" s="579"/>
      <c r="I13" s="579"/>
      <c r="J13" s="579"/>
      <c r="K13" s="579"/>
      <c r="L13" s="579"/>
      <c r="M13" s="579"/>
      <c r="N13" s="579"/>
      <c r="O13" s="579"/>
      <c r="P13" s="579"/>
      <c r="Q13" s="579"/>
      <c r="R13" s="579"/>
      <c r="S13" s="579"/>
      <c r="T13" s="579"/>
    </row>
    <row r="14" spans="1:20" s="11" customFormat="1" ht="18.75" customHeight="1" x14ac:dyDescent="0.2">
      <c r="A14" s="574" t="s">
        <v>5</v>
      </c>
      <c r="B14" s="574"/>
      <c r="C14" s="574"/>
      <c r="D14" s="574"/>
      <c r="E14" s="574"/>
      <c r="F14" s="574"/>
      <c r="G14" s="574"/>
      <c r="H14" s="574"/>
      <c r="I14" s="574"/>
      <c r="J14" s="574"/>
      <c r="K14" s="574"/>
      <c r="L14" s="574"/>
      <c r="M14" s="574"/>
      <c r="N14" s="574"/>
      <c r="O14" s="574"/>
      <c r="P14" s="574"/>
      <c r="Q14" s="574"/>
      <c r="R14" s="574"/>
      <c r="S14" s="574"/>
      <c r="T14" s="574"/>
    </row>
    <row r="15" spans="1:20" s="8" customFormat="1" ht="15.75" customHeight="1" x14ac:dyDescent="0.2">
      <c r="A15" s="583"/>
      <c r="B15" s="583"/>
      <c r="C15" s="583"/>
      <c r="D15" s="583"/>
      <c r="E15" s="583"/>
      <c r="F15" s="583"/>
      <c r="G15" s="583"/>
      <c r="H15" s="583"/>
      <c r="I15" s="583"/>
      <c r="J15" s="583"/>
      <c r="K15" s="583"/>
      <c r="L15" s="583"/>
      <c r="M15" s="583"/>
      <c r="N15" s="583"/>
      <c r="O15" s="583"/>
      <c r="P15" s="583"/>
      <c r="Q15" s="583"/>
      <c r="R15" s="583"/>
      <c r="S15" s="583"/>
      <c r="T15" s="583"/>
    </row>
    <row r="16" spans="1:20" s="3" customFormat="1" x14ac:dyDescent="0.2">
      <c r="A16" s="578" t="str">
        <f xml:space="preserve"> '1.Титульный лист'!A15</f>
        <v>Установка реклоузера на ВЛ-10 кВ Ф-4,Ф-5 ПС Иглино, Ф-8 ПС Минзитарово, (3 шт.)</v>
      </c>
      <c r="B16" s="578"/>
      <c r="C16" s="578"/>
      <c r="D16" s="578"/>
      <c r="E16" s="578"/>
      <c r="F16" s="578"/>
      <c r="G16" s="578"/>
      <c r="H16" s="578"/>
      <c r="I16" s="578"/>
      <c r="J16" s="578"/>
      <c r="K16" s="578"/>
      <c r="L16" s="578"/>
      <c r="M16" s="578"/>
      <c r="N16" s="578"/>
      <c r="O16" s="578"/>
      <c r="P16" s="578"/>
      <c r="Q16" s="578"/>
      <c r="R16" s="578"/>
      <c r="S16" s="578"/>
      <c r="T16" s="578"/>
    </row>
    <row r="17" spans="1:113" s="3" customFormat="1" ht="15" customHeight="1" x14ac:dyDescent="0.2">
      <c r="A17" s="574" t="s">
        <v>4</v>
      </c>
      <c r="B17" s="574"/>
      <c r="C17" s="574"/>
      <c r="D17" s="574"/>
      <c r="E17" s="574"/>
      <c r="F17" s="574"/>
      <c r="G17" s="574"/>
      <c r="H17" s="574"/>
      <c r="I17" s="574"/>
      <c r="J17" s="574"/>
      <c r="K17" s="574"/>
      <c r="L17" s="574"/>
      <c r="M17" s="574"/>
      <c r="N17" s="574"/>
      <c r="O17" s="574"/>
      <c r="P17" s="574"/>
      <c r="Q17" s="574"/>
      <c r="R17" s="574"/>
      <c r="S17" s="574"/>
      <c r="T17" s="574"/>
    </row>
    <row r="18" spans="1:113" s="3" customFormat="1" ht="15" customHeight="1" x14ac:dyDescent="0.2">
      <c r="A18" s="581"/>
      <c r="B18" s="581"/>
      <c r="C18" s="581"/>
      <c r="D18" s="581"/>
      <c r="E18" s="581"/>
      <c r="F18" s="581"/>
      <c r="G18" s="581"/>
      <c r="H18" s="581"/>
      <c r="I18" s="581"/>
      <c r="J18" s="581"/>
      <c r="K18" s="581"/>
      <c r="L18" s="581"/>
      <c r="M18" s="581"/>
      <c r="N18" s="581"/>
      <c r="O18" s="581"/>
      <c r="P18" s="581"/>
      <c r="Q18" s="581"/>
      <c r="R18" s="581"/>
      <c r="S18" s="581"/>
      <c r="T18" s="581"/>
    </row>
    <row r="19" spans="1:113" s="3" customFormat="1" ht="15" customHeight="1" x14ac:dyDescent="0.2">
      <c r="A19" s="576" t="s">
        <v>384</v>
      </c>
      <c r="B19" s="576"/>
      <c r="C19" s="576"/>
      <c r="D19" s="576"/>
      <c r="E19" s="576"/>
      <c r="F19" s="576"/>
      <c r="G19" s="576"/>
      <c r="H19" s="576"/>
      <c r="I19" s="576"/>
      <c r="J19" s="576"/>
      <c r="K19" s="576"/>
      <c r="L19" s="576"/>
      <c r="M19" s="576"/>
      <c r="N19" s="576"/>
      <c r="O19" s="576"/>
      <c r="P19" s="576"/>
      <c r="Q19" s="576"/>
      <c r="R19" s="576"/>
      <c r="S19" s="576"/>
      <c r="T19" s="576"/>
    </row>
    <row r="20" spans="1:113" s="53" customFormat="1" ht="21" customHeight="1" x14ac:dyDescent="0.25">
      <c r="A20" s="592"/>
      <c r="B20" s="592"/>
      <c r="C20" s="592"/>
      <c r="D20" s="592"/>
      <c r="E20" s="592"/>
      <c r="F20" s="592"/>
      <c r="G20" s="592"/>
      <c r="H20" s="592"/>
      <c r="I20" s="592"/>
      <c r="J20" s="592"/>
      <c r="K20" s="592"/>
      <c r="L20" s="592"/>
      <c r="M20" s="592"/>
      <c r="N20" s="592"/>
      <c r="O20" s="592"/>
      <c r="P20" s="592"/>
      <c r="Q20" s="592"/>
      <c r="R20" s="592"/>
      <c r="S20" s="592"/>
      <c r="T20" s="592"/>
    </row>
    <row r="21" spans="1:113" ht="46.5" customHeight="1" x14ac:dyDescent="0.25">
      <c r="A21" s="593" t="s">
        <v>3</v>
      </c>
      <c r="B21" s="596" t="s">
        <v>213</v>
      </c>
      <c r="C21" s="597"/>
      <c r="D21" s="600" t="s">
        <v>116</v>
      </c>
      <c r="E21" s="596" t="s">
        <v>412</v>
      </c>
      <c r="F21" s="597"/>
      <c r="G21" s="596" t="s">
        <v>232</v>
      </c>
      <c r="H21" s="597"/>
      <c r="I21" s="596" t="s">
        <v>115</v>
      </c>
      <c r="J21" s="597"/>
      <c r="K21" s="600" t="s">
        <v>114</v>
      </c>
      <c r="L21" s="596" t="s">
        <v>113</v>
      </c>
      <c r="M21" s="597"/>
      <c r="N21" s="596" t="s">
        <v>408</v>
      </c>
      <c r="O21" s="597"/>
      <c r="P21" s="600" t="s">
        <v>112</v>
      </c>
      <c r="Q21" s="589" t="s">
        <v>111</v>
      </c>
      <c r="R21" s="590"/>
      <c r="S21" s="589" t="s">
        <v>110</v>
      </c>
      <c r="T21" s="591"/>
    </row>
    <row r="22" spans="1:113" ht="204.75" customHeight="1" x14ac:dyDescent="0.25">
      <c r="A22" s="594"/>
      <c r="B22" s="598"/>
      <c r="C22" s="599"/>
      <c r="D22" s="603"/>
      <c r="E22" s="598"/>
      <c r="F22" s="599"/>
      <c r="G22" s="598"/>
      <c r="H22" s="599"/>
      <c r="I22" s="598"/>
      <c r="J22" s="599"/>
      <c r="K22" s="601"/>
      <c r="L22" s="598"/>
      <c r="M22" s="599"/>
      <c r="N22" s="598"/>
      <c r="O22" s="599"/>
      <c r="P22" s="601"/>
      <c r="Q22" s="103" t="s">
        <v>109</v>
      </c>
      <c r="R22" s="103" t="s">
        <v>383</v>
      </c>
      <c r="S22" s="103" t="s">
        <v>108</v>
      </c>
      <c r="T22" s="103" t="s">
        <v>107</v>
      </c>
    </row>
    <row r="23" spans="1:113" ht="51.75" customHeight="1" x14ac:dyDescent="0.25">
      <c r="A23" s="595"/>
      <c r="B23" s="157" t="s">
        <v>105</v>
      </c>
      <c r="C23" s="157" t="s">
        <v>106</v>
      </c>
      <c r="D23" s="601"/>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5" customFormat="1" ht="42.75" customHeight="1" x14ac:dyDescent="0.25">
      <c r="A25" s="54">
        <v>1</v>
      </c>
      <c r="B25" s="189" t="s">
        <v>270</v>
      </c>
      <c r="C25" s="189" t="s">
        <v>270</v>
      </c>
      <c r="D25" s="189" t="s">
        <v>270</v>
      </c>
      <c r="E25" s="189" t="s">
        <v>270</v>
      </c>
      <c r="F25" s="189" t="s">
        <v>270</v>
      </c>
      <c r="G25" s="189" t="s">
        <v>270</v>
      </c>
      <c r="H25" s="189" t="s">
        <v>270</v>
      </c>
      <c r="I25" s="189" t="s">
        <v>270</v>
      </c>
      <c r="J25" s="189" t="s">
        <v>270</v>
      </c>
      <c r="K25" s="189" t="s">
        <v>270</v>
      </c>
      <c r="L25" s="189" t="s">
        <v>270</v>
      </c>
      <c r="M25" s="189" t="s">
        <v>270</v>
      </c>
      <c r="N25" s="189" t="s">
        <v>270</v>
      </c>
      <c r="O25" s="189" t="s">
        <v>270</v>
      </c>
      <c r="P25" s="189" t="s">
        <v>270</v>
      </c>
      <c r="Q25" s="189" t="s">
        <v>270</v>
      </c>
      <c r="R25" s="189" t="s">
        <v>270</v>
      </c>
      <c r="S25" s="189" t="s">
        <v>270</v>
      </c>
      <c r="T25" s="189" t="s">
        <v>270</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602" t="s">
        <v>417</v>
      </c>
      <c r="C29" s="602"/>
      <c r="D29" s="602"/>
      <c r="E29" s="602"/>
      <c r="F29" s="602"/>
      <c r="G29" s="602"/>
      <c r="H29" s="602"/>
      <c r="I29" s="602"/>
      <c r="J29" s="602"/>
      <c r="K29" s="602"/>
      <c r="L29" s="602"/>
      <c r="M29" s="602"/>
      <c r="N29" s="602"/>
      <c r="O29" s="602"/>
      <c r="P29" s="602"/>
      <c r="Q29" s="602"/>
      <c r="R29" s="602"/>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B29:R29"/>
    <mergeCell ref="L21:M22"/>
    <mergeCell ref="N21:O22"/>
    <mergeCell ref="P21:P22"/>
    <mergeCell ref="D21:D23"/>
    <mergeCell ref="B21:C22"/>
    <mergeCell ref="A20:T20"/>
    <mergeCell ref="A21:A23"/>
    <mergeCell ref="E21:F22"/>
    <mergeCell ref="G21:H22"/>
    <mergeCell ref="I21:J22"/>
    <mergeCell ref="K21:K22"/>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9"/>
  <sheetViews>
    <sheetView view="pageBreakPreview" topLeftCell="A10" zoomScale="85" zoomScaleSheetLayoutView="85" workbookViewId="0">
      <selection activeCell="J21" sqref="J21:J22"/>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573" t="str">
        <f>'1.Титульный лист'!A5</f>
        <v>Год раскрытия информации:  2022 год</v>
      </c>
      <c r="B5" s="573"/>
      <c r="C5" s="573"/>
      <c r="D5" s="573"/>
      <c r="E5" s="573"/>
      <c r="F5" s="573"/>
      <c r="G5" s="573"/>
      <c r="H5" s="573"/>
      <c r="I5" s="573"/>
      <c r="J5" s="573"/>
      <c r="K5" s="573"/>
      <c r="L5" s="573"/>
      <c r="M5" s="573"/>
      <c r="N5" s="573"/>
      <c r="O5" s="573"/>
      <c r="P5" s="573"/>
      <c r="Q5" s="573"/>
      <c r="R5" s="573"/>
      <c r="S5" s="573"/>
      <c r="T5" s="573"/>
      <c r="U5" s="573"/>
      <c r="V5" s="573"/>
      <c r="W5" s="573"/>
      <c r="X5" s="573"/>
      <c r="Y5" s="573"/>
      <c r="Z5" s="573"/>
      <c r="AA5" s="573"/>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577" t="s">
        <v>7</v>
      </c>
      <c r="F7" s="577"/>
      <c r="G7" s="577"/>
      <c r="H7" s="577"/>
      <c r="I7" s="577"/>
      <c r="J7" s="577"/>
      <c r="K7" s="577"/>
      <c r="L7" s="577"/>
      <c r="M7" s="577"/>
      <c r="N7" s="577"/>
      <c r="O7" s="577"/>
      <c r="P7" s="577"/>
      <c r="Q7" s="577"/>
      <c r="R7" s="577"/>
      <c r="S7" s="577"/>
      <c r="T7" s="577"/>
      <c r="U7" s="577"/>
      <c r="V7" s="577"/>
      <c r="W7" s="577"/>
      <c r="X7" s="577"/>
      <c r="Y7" s="57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578" t="s">
        <v>442</v>
      </c>
      <c r="F9" s="578"/>
      <c r="G9" s="578"/>
      <c r="H9" s="578"/>
      <c r="I9" s="578"/>
      <c r="J9" s="578"/>
      <c r="K9" s="578"/>
      <c r="L9" s="578"/>
      <c r="M9" s="578"/>
      <c r="N9" s="578"/>
      <c r="O9" s="578"/>
      <c r="P9" s="578"/>
      <c r="Q9" s="578"/>
      <c r="R9" s="578"/>
      <c r="S9" s="578"/>
      <c r="T9" s="578"/>
      <c r="U9" s="578"/>
      <c r="V9" s="578"/>
      <c r="W9" s="578"/>
      <c r="X9" s="578"/>
      <c r="Y9" s="578"/>
    </row>
    <row r="10" spans="1:27" s="11" customFormat="1" ht="18.75" customHeight="1" x14ac:dyDescent="0.2">
      <c r="E10" s="574" t="s">
        <v>6</v>
      </c>
      <c r="F10" s="574"/>
      <c r="G10" s="574"/>
      <c r="H10" s="574"/>
      <c r="I10" s="574"/>
      <c r="J10" s="574"/>
      <c r="K10" s="574"/>
      <c r="L10" s="574"/>
      <c r="M10" s="574"/>
      <c r="N10" s="574"/>
      <c r="O10" s="574"/>
      <c r="P10" s="574"/>
      <c r="Q10" s="574"/>
      <c r="R10" s="574"/>
      <c r="S10" s="574"/>
      <c r="T10" s="574"/>
      <c r="U10" s="574"/>
      <c r="V10" s="574"/>
      <c r="W10" s="574"/>
      <c r="X10" s="574"/>
      <c r="Y10" s="57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579" t="str">
        <f xml:space="preserve"> '1.Титульный лист'!A12</f>
        <v>L_ 2022_14_Ц_7</v>
      </c>
      <c r="F12" s="579"/>
      <c r="G12" s="579"/>
      <c r="H12" s="579"/>
      <c r="I12" s="579"/>
      <c r="J12" s="579"/>
      <c r="K12" s="579"/>
      <c r="L12" s="579"/>
      <c r="M12" s="579"/>
      <c r="N12" s="579"/>
      <c r="O12" s="579"/>
      <c r="P12" s="579"/>
      <c r="Q12" s="579"/>
      <c r="R12" s="579"/>
      <c r="S12" s="579"/>
      <c r="T12" s="579"/>
      <c r="U12" s="579"/>
      <c r="V12" s="579"/>
      <c r="W12" s="579"/>
      <c r="X12" s="579"/>
      <c r="Y12" s="579"/>
    </row>
    <row r="13" spans="1:27" s="11" customFormat="1" ht="18.75" customHeight="1" x14ac:dyDescent="0.2">
      <c r="E13" s="574" t="s">
        <v>5</v>
      </c>
      <c r="F13" s="574"/>
      <c r="G13" s="574"/>
      <c r="H13" s="574"/>
      <c r="I13" s="574"/>
      <c r="J13" s="574"/>
      <c r="K13" s="574"/>
      <c r="L13" s="574"/>
      <c r="M13" s="574"/>
      <c r="N13" s="574"/>
      <c r="O13" s="574"/>
      <c r="P13" s="574"/>
      <c r="Q13" s="574"/>
      <c r="R13" s="574"/>
      <c r="S13" s="574"/>
      <c r="T13" s="574"/>
      <c r="U13" s="574"/>
      <c r="V13" s="574"/>
      <c r="W13" s="574"/>
      <c r="X13" s="574"/>
      <c r="Y13" s="57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578" t="str">
        <f xml:space="preserve"> '1.Титульный лист'!A15</f>
        <v>Установка реклоузера на ВЛ-10 кВ Ф-4,Ф-5 ПС Иглино, Ф-8 ПС Минзитарово, (3 шт.)</v>
      </c>
      <c r="F15" s="578"/>
      <c r="G15" s="578"/>
      <c r="H15" s="578"/>
      <c r="I15" s="578"/>
      <c r="J15" s="578"/>
      <c r="K15" s="578"/>
      <c r="L15" s="578"/>
      <c r="M15" s="578"/>
      <c r="N15" s="578"/>
      <c r="O15" s="578"/>
      <c r="P15" s="578"/>
      <c r="Q15" s="578"/>
      <c r="R15" s="578"/>
      <c r="S15" s="578"/>
      <c r="T15" s="578"/>
      <c r="U15" s="578"/>
      <c r="V15" s="578"/>
      <c r="W15" s="578"/>
      <c r="X15" s="578"/>
      <c r="Y15" s="578"/>
    </row>
    <row r="16" spans="1:27" s="3" customFormat="1" ht="15" customHeight="1" x14ac:dyDescent="0.2">
      <c r="E16" s="574" t="s">
        <v>4</v>
      </c>
      <c r="F16" s="574"/>
      <c r="G16" s="574"/>
      <c r="H16" s="574"/>
      <c r="I16" s="574"/>
      <c r="J16" s="574"/>
      <c r="K16" s="574"/>
      <c r="L16" s="574"/>
      <c r="M16" s="574"/>
      <c r="N16" s="574"/>
      <c r="O16" s="574"/>
      <c r="P16" s="574"/>
      <c r="Q16" s="574"/>
      <c r="R16" s="574"/>
      <c r="S16" s="574"/>
      <c r="T16" s="574"/>
      <c r="U16" s="574"/>
      <c r="V16" s="574"/>
      <c r="W16" s="574"/>
      <c r="X16" s="574"/>
      <c r="Y16" s="5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76"/>
      <c r="F18" s="576"/>
      <c r="G18" s="576"/>
      <c r="H18" s="576"/>
      <c r="I18" s="576"/>
      <c r="J18" s="576"/>
      <c r="K18" s="576"/>
      <c r="L18" s="576"/>
      <c r="M18" s="576"/>
      <c r="N18" s="576"/>
      <c r="O18" s="576"/>
      <c r="P18" s="576"/>
      <c r="Q18" s="576"/>
      <c r="R18" s="576"/>
      <c r="S18" s="576"/>
      <c r="T18" s="576"/>
      <c r="U18" s="576"/>
      <c r="V18" s="576"/>
      <c r="W18" s="576"/>
      <c r="X18" s="576"/>
      <c r="Y18" s="576"/>
    </row>
    <row r="19" spans="1:27" ht="25.5" customHeight="1" x14ac:dyDescent="0.25">
      <c r="A19" s="576" t="s">
        <v>386</v>
      </c>
      <c r="B19" s="576"/>
      <c r="C19" s="576"/>
      <c r="D19" s="576"/>
      <c r="E19" s="576"/>
      <c r="F19" s="576"/>
      <c r="G19" s="576"/>
      <c r="H19" s="576"/>
      <c r="I19" s="576"/>
      <c r="J19" s="576"/>
      <c r="K19" s="576"/>
      <c r="L19" s="576"/>
      <c r="M19" s="576"/>
      <c r="N19" s="576"/>
      <c r="O19" s="576"/>
      <c r="P19" s="576"/>
      <c r="Q19" s="576"/>
      <c r="R19" s="576"/>
      <c r="S19" s="576"/>
      <c r="T19" s="576"/>
      <c r="U19" s="576"/>
      <c r="V19" s="576"/>
      <c r="W19" s="576"/>
      <c r="X19" s="576"/>
      <c r="Y19" s="576"/>
      <c r="Z19" s="576"/>
      <c r="AA19" s="576"/>
    </row>
    <row r="20" spans="1:27" s="53" customFormat="1" ht="21" customHeight="1" x14ac:dyDescent="0.25"/>
    <row r="21" spans="1:27" ht="15.75" customHeight="1" x14ac:dyDescent="0.25">
      <c r="A21" s="604" t="s">
        <v>3</v>
      </c>
      <c r="B21" s="606" t="s">
        <v>392</v>
      </c>
      <c r="C21" s="607"/>
      <c r="D21" s="606" t="s">
        <v>394</v>
      </c>
      <c r="E21" s="607"/>
      <c r="F21" s="589" t="s">
        <v>88</v>
      </c>
      <c r="G21" s="591"/>
      <c r="H21" s="591"/>
      <c r="I21" s="590"/>
      <c r="J21" s="604" t="s">
        <v>395</v>
      </c>
      <c r="K21" s="606" t="s">
        <v>396</v>
      </c>
      <c r="L21" s="607"/>
      <c r="M21" s="606" t="s">
        <v>397</v>
      </c>
      <c r="N21" s="607"/>
      <c r="O21" s="606" t="s">
        <v>385</v>
      </c>
      <c r="P21" s="607"/>
      <c r="Q21" s="606" t="s">
        <v>121</v>
      </c>
      <c r="R21" s="607"/>
      <c r="S21" s="604" t="s">
        <v>120</v>
      </c>
      <c r="T21" s="604" t="s">
        <v>398</v>
      </c>
      <c r="U21" s="604" t="s">
        <v>393</v>
      </c>
      <c r="V21" s="606" t="s">
        <v>119</v>
      </c>
      <c r="W21" s="607"/>
      <c r="X21" s="589" t="s">
        <v>111</v>
      </c>
      <c r="Y21" s="591"/>
      <c r="Z21" s="589" t="s">
        <v>110</v>
      </c>
      <c r="AA21" s="591"/>
    </row>
    <row r="22" spans="1:27" ht="216" customHeight="1" x14ac:dyDescent="0.25">
      <c r="A22" s="610"/>
      <c r="B22" s="608"/>
      <c r="C22" s="609"/>
      <c r="D22" s="608"/>
      <c r="E22" s="609"/>
      <c r="F22" s="589" t="s">
        <v>118</v>
      </c>
      <c r="G22" s="590"/>
      <c r="H22" s="589" t="s">
        <v>117</v>
      </c>
      <c r="I22" s="590"/>
      <c r="J22" s="605"/>
      <c r="K22" s="608"/>
      <c r="L22" s="609"/>
      <c r="M22" s="608"/>
      <c r="N22" s="609"/>
      <c r="O22" s="608"/>
      <c r="P22" s="609"/>
      <c r="Q22" s="608"/>
      <c r="R22" s="609"/>
      <c r="S22" s="605"/>
      <c r="T22" s="605"/>
      <c r="U22" s="605"/>
      <c r="V22" s="608"/>
      <c r="W22" s="609"/>
      <c r="X22" s="103" t="s">
        <v>109</v>
      </c>
      <c r="Y22" s="103" t="s">
        <v>383</v>
      </c>
      <c r="Z22" s="103" t="s">
        <v>108</v>
      </c>
      <c r="AA22" s="103" t="s">
        <v>107</v>
      </c>
    </row>
    <row r="23" spans="1:27" ht="60" customHeight="1" x14ac:dyDescent="0.25">
      <c r="A23" s="605"/>
      <c r="B23" s="155" t="s">
        <v>105</v>
      </c>
      <c r="C23" s="155"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ht="86.25" customHeight="1" x14ac:dyDescent="0.25">
      <c r="A25" s="214">
        <v>1</v>
      </c>
      <c r="B25" s="214" t="s">
        <v>270</v>
      </c>
      <c r="C25" s="214" t="s">
        <v>270</v>
      </c>
      <c r="D25" s="214" t="s">
        <v>270</v>
      </c>
      <c r="E25" s="214" t="s">
        <v>270</v>
      </c>
      <c r="F25" s="214" t="s">
        <v>270</v>
      </c>
      <c r="G25" s="214" t="s">
        <v>270</v>
      </c>
      <c r="H25" s="214" t="s">
        <v>270</v>
      </c>
      <c r="I25" s="214" t="s">
        <v>270</v>
      </c>
      <c r="J25" s="214" t="s">
        <v>270</v>
      </c>
      <c r="K25" s="214" t="s">
        <v>270</v>
      </c>
      <c r="L25" s="214" t="s">
        <v>270</v>
      </c>
      <c r="M25" s="214" t="s">
        <v>270</v>
      </c>
      <c r="N25" s="214" t="s">
        <v>270</v>
      </c>
      <c r="O25" s="214" t="s">
        <v>270</v>
      </c>
      <c r="P25" s="214" t="s">
        <v>270</v>
      </c>
      <c r="Q25" s="214" t="s">
        <v>270</v>
      </c>
      <c r="R25" s="214" t="s">
        <v>270</v>
      </c>
      <c r="S25" s="214" t="s">
        <v>270</v>
      </c>
      <c r="T25" s="214" t="s">
        <v>270</v>
      </c>
      <c r="U25" s="214" t="s">
        <v>270</v>
      </c>
      <c r="V25" s="214" t="s">
        <v>270</v>
      </c>
      <c r="W25" s="214" t="s">
        <v>270</v>
      </c>
      <c r="X25" s="214" t="s">
        <v>270</v>
      </c>
      <c r="Y25" s="214" t="s">
        <v>270</v>
      </c>
      <c r="Z25" s="214" t="s">
        <v>270</v>
      </c>
      <c r="AA25" s="214" t="s">
        <v>270</v>
      </c>
    </row>
    <row r="26" spans="1:27" s="53" customFormat="1" ht="24" customHeight="1" x14ac:dyDescent="0.25">
      <c r="A26" s="54" t="s">
        <v>425</v>
      </c>
      <c r="B26" s="54" t="s">
        <v>425</v>
      </c>
      <c r="C26" s="54" t="s">
        <v>425</v>
      </c>
      <c r="D26" s="54" t="s">
        <v>425</v>
      </c>
      <c r="E26" s="54" t="s">
        <v>425</v>
      </c>
      <c r="F26" s="54" t="s">
        <v>425</v>
      </c>
      <c r="G26" s="54" t="s">
        <v>425</v>
      </c>
      <c r="H26" s="54" t="s">
        <v>425</v>
      </c>
      <c r="I26" s="54" t="s">
        <v>425</v>
      </c>
      <c r="J26" s="54" t="s">
        <v>425</v>
      </c>
      <c r="K26" s="54" t="s">
        <v>425</v>
      </c>
      <c r="L26" s="54" t="s">
        <v>425</v>
      </c>
      <c r="M26" s="54" t="s">
        <v>425</v>
      </c>
      <c r="N26" s="54" t="s">
        <v>425</v>
      </c>
      <c r="O26" s="54" t="s">
        <v>425</v>
      </c>
      <c r="P26" s="54" t="s">
        <v>425</v>
      </c>
      <c r="Q26" s="54" t="s">
        <v>425</v>
      </c>
      <c r="R26" s="54" t="s">
        <v>425</v>
      </c>
      <c r="S26" s="54" t="s">
        <v>425</v>
      </c>
      <c r="T26" s="54" t="s">
        <v>425</v>
      </c>
      <c r="U26" s="54" t="s">
        <v>425</v>
      </c>
      <c r="V26" s="54" t="s">
        <v>425</v>
      </c>
      <c r="W26" s="54" t="s">
        <v>425</v>
      </c>
      <c r="X26" s="54" t="s">
        <v>425</v>
      </c>
      <c r="Y26" s="54" t="s">
        <v>425</v>
      </c>
      <c r="Z26" s="54" t="s">
        <v>425</v>
      </c>
      <c r="AA26" s="54" t="s">
        <v>425</v>
      </c>
    </row>
    <row r="27" spans="1:27" ht="3" customHeight="1" x14ac:dyDescent="0.25">
      <c r="X27" s="105"/>
      <c r="Y27" s="106"/>
      <c r="Z27" s="46"/>
      <c r="AA27" s="46"/>
    </row>
    <row r="28" spans="1:27" s="51" customFormat="1" ht="12.75" x14ac:dyDescent="0.2">
      <c r="A28" s="52"/>
      <c r="B28" s="52"/>
      <c r="C28" s="52"/>
      <c r="E28" s="52"/>
      <c r="X28" s="107"/>
      <c r="Y28" s="107"/>
      <c r="Z28" s="107"/>
      <c r="AA28" s="107"/>
    </row>
    <row r="29" spans="1:27" s="51" customFormat="1" ht="12.75" x14ac:dyDescent="0.2">
      <c r="A29" s="52"/>
      <c r="B29" s="52"/>
      <c r="C29"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0" zoomScale="70" zoomScaleSheetLayoutView="7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573" t="str">
        <f>'1.Титульный лист'!A5</f>
        <v>Год раскрытия информации:  2022 год</v>
      </c>
      <c r="B5" s="573"/>
      <c r="C5" s="573"/>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577" t="s">
        <v>7</v>
      </c>
      <c r="B7" s="577"/>
      <c r="C7" s="577"/>
      <c r="D7" s="12"/>
      <c r="E7" s="12"/>
      <c r="F7" s="12"/>
      <c r="G7" s="12"/>
      <c r="H7" s="12"/>
      <c r="I7" s="12"/>
      <c r="J7" s="12"/>
      <c r="K7" s="12"/>
      <c r="L7" s="12"/>
      <c r="M7" s="12"/>
      <c r="N7" s="12"/>
      <c r="O7" s="12"/>
      <c r="P7" s="12"/>
      <c r="Q7" s="12"/>
      <c r="R7" s="12"/>
      <c r="S7" s="12"/>
      <c r="T7" s="12"/>
      <c r="U7" s="12"/>
    </row>
    <row r="8" spans="1:29" s="11" customFormat="1" ht="18.75" x14ac:dyDescent="0.2">
      <c r="A8" s="577"/>
      <c r="B8" s="577"/>
      <c r="C8" s="577"/>
      <c r="D8" s="13"/>
      <c r="E8" s="13"/>
      <c r="F8" s="13"/>
      <c r="G8" s="13"/>
      <c r="H8" s="12"/>
      <c r="I8" s="12"/>
      <c r="J8" s="12"/>
      <c r="K8" s="12"/>
      <c r="L8" s="12"/>
      <c r="M8" s="12"/>
      <c r="N8" s="12"/>
      <c r="O8" s="12"/>
      <c r="P8" s="12"/>
      <c r="Q8" s="12"/>
      <c r="R8" s="12"/>
      <c r="S8" s="12"/>
      <c r="T8" s="12"/>
      <c r="U8" s="12"/>
    </row>
    <row r="9" spans="1:29" s="11" customFormat="1" ht="18.75" x14ac:dyDescent="0.2">
      <c r="A9" s="578" t="s">
        <v>442</v>
      </c>
      <c r="B9" s="578"/>
      <c r="C9" s="578"/>
      <c r="D9" s="7"/>
      <c r="E9" s="7"/>
      <c r="F9" s="7"/>
      <c r="G9" s="7"/>
      <c r="H9" s="12"/>
      <c r="I9" s="12"/>
      <c r="J9" s="12"/>
      <c r="K9" s="12"/>
      <c r="L9" s="12"/>
      <c r="M9" s="12"/>
      <c r="N9" s="12"/>
      <c r="O9" s="12"/>
      <c r="P9" s="12"/>
      <c r="Q9" s="12"/>
      <c r="R9" s="12"/>
      <c r="S9" s="12"/>
      <c r="T9" s="12"/>
      <c r="U9" s="12"/>
    </row>
    <row r="10" spans="1:29" s="11" customFormat="1" ht="18.75" x14ac:dyDescent="0.2">
      <c r="A10" s="574" t="s">
        <v>6</v>
      </c>
      <c r="B10" s="574"/>
      <c r="C10" s="574"/>
      <c r="D10" s="5"/>
      <c r="E10" s="5"/>
      <c r="F10" s="5"/>
      <c r="G10" s="5"/>
      <c r="H10" s="12"/>
      <c r="I10" s="12"/>
      <c r="J10" s="12"/>
      <c r="K10" s="12"/>
      <c r="L10" s="12"/>
      <c r="M10" s="12"/>
      <c r="N10" s="12"/>
      <c r="O10" s="12"/>
      <c r="P10" s="12"/>
      <c r="Q10" s="12"/>
      <c r="R10" s="12"/>
      <c r="S10" s="12"/>
      <c r="T10" s="12"/>
      <c r="U10" s="12"/>
    </row>
    <row r="11" spans="1:29" s="11" customFormat="1" ht="18.75" x14ac:dyDescent="0.2">
      <c r="A11" s="577"/>
      <c r="B11" s="577"/>
      <c r="C11" s="577"/>
      <c r="D11" s="13"/>
      <c r="E11" s="13"/>
      <c r="F11" s="13"/>
      <c r="G11" s="13"/>
      <c r="H11" s="12"/>
      <c r="I11" s="12"/>
      <c r="J11" s="12"/>
      <c r="K11" s="12"/>
      <c r="L11" s="12"/>
      <c r="M11" s="12"/>
      <c r="N11" s="12"/>
      <c r="O11" s="12"/>
      <c r="P11" s="12"/>
      <c r="Q11" s="12"/>
      <c r="R11" s="12"/>
      <c r="S11" s="12"/>
      <c r="T11" s="12"/>
      <c r="U11" s="12"/>
    </row>
    <row r="12" spans="1:29" s="11" customFormat="1" ht="18.75" x14ac:dyDescent="0.2">
      <c r="A12" s="579" t="str">
        <f xml:space="preserve"> '1.Титульный лист'!A12</f>
        <v>L_ 2022_14_Ц_7</v>
      </c>
      <c r="B12" s="579"/>
      <c r="C12" s="579"/>
      <c r="D12" s="7"/>
      <c r="E12" s="7"/>
      <c r="F12" s="7"/>
      <c r="G12" s="7"/>
      <c r="H12" s="12"/>
      <c r="I12" s="12"/>
      <c r="J12" s="12"/>
      <c r="K12" s="12"/>
      <c r="L12" s="12"/>
      <c r="M12" s="12"/>
      <c r="N12" s="12"/>
      <c r="O12" s="12"/>
      <c r="P12" s="12"/>
      <c r="Q12" s="12"/>
      <c r="R12" s="12"/>
      <c r="S12" s="12"/>
      <c r="T12" s="12"/>
      <c r="U12" s="12"/>
    </row>
    <row r="13" spans="1:29" s="11" customFormat="1" ht="18.75" x14ac:dyDescent="0.2">
      <c r="A13" s="574" t="s">
        <v>5</v>
      </c>
      <c r="B13" s="574"/>
      <c r="C13" s="57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583"/>
      <c r="B14" s="583"/>
      <c r="C14" s="583"/>
      <c r="D14" s="9"/>
      <c r="E14" s="9"/>
      <c r="F14" s="9"/>
      <c r="G14" s="9"/>
      <c r="H14" s="9"/>
      <c r="I14" s="9"/>
      <c r="J14" s="9"/>
      <c r="K14" s="9"/>
      <c r="L14" s="9"/>
      <c r="M14" s="9"/>
      <c r="N14" s="9"/>
      <c r="O14" s="9"/>
      <c r="P14" s="9"/>
      <c r="Q14" s="9"/>
      <c r="R14" s="9"/>
      <c r="S14" s="9"/>
      <c r="T14" s="9"/>
      <c r="U14" s="9"/>
    </row>
    <row r="15" spans="1:29" s="3" customFormat="1" ht="15.75" x14ac:dyDescent="0.2">
      <c r="A15" s="578" t="str">
        <f xml:space="preserve"> '1.Титульный лист'!A15</f>
        <v>Установка реклоузера на ВЛ-10 кВ Ф-4,Ф-5 ПС Иглино, Ф-8 ПС Минзитарово, (3 шт.)</v>
      </c>
      <c r="B15" s="578"/>
      <c r="C15" s="578"/>
      <c r="D15" s="7"/>
      <c r="E15" s="7"/>
      <c r="F15" s="7"/>
      <c r="G15" s="7"/>
      <c r="H15" s="7"/>
      <c r="I15" s="7"/>
      <c r="J15" s="7"/>
      <c r="K15" s="7"/>
      <c r="L15" s="7"/>
      <c r="M15" s="7"/>
      <c r="N15" s="7"/>
      <c r="O15" s="7"/>
      <c r="P15" s="7"/>
      <c r="Q15" s="7"/>
      <c r="R15" s="7"/>
      <c r="S15" s="7"/>
      <c r="T15" s="7"/>
      <c r="U15" s="7"/>
    </row>
    <row r="16" spans="1:29" s="3" customFormat="1" ht="15" customHeight="1" x14ac:dyDescent="0.2">
      <c r="A16" s="574" t="s">
        <v>4</v>
      </c>
      <c r="B16" s="574"/>
      <c r="C16" s="574"/>
      <c r="D16" s="5"/>
      <c r="E16" s="5"/>
      <c r="F16" s="5"/>
      <c r="G16" s="5"/>
      <c r="H16" s="5"/>
      <c r="I16" s="5"/>
      <c r="J16" s="5"/>
      <c r="K16" s="5"/>
      <c r="L16" s="5"/>
      <c r="M16" s="5"/>
      <c r="N16" s="5"/>
      <c r="O16" s="5"/>
      <c r="P16" s="5"/>
      <c r="Q16" s="5"/>
      <c r="R16" s="5"/>
      <c r="S16" s="5"/>
      <c r="T16" s="5"/>
      <c r="U16" s="5"/>
    </row>
    <row r="17" spans="1:21" s="3" customFormat="1" ht="15" customHeight="1" x14ac:dyDescent="0.2">
      <c r="A17" s="581"/>
      <c r="B17" s="581"/>
      <c r="C17" s="581"/>
      <c r="D17" s="4"/>
      <c r="E17" s="4"/>
      <c r="F17" s="4"/>
      <c r="G17" s="4"/>
      <c r="H17" s="4"/>
      <c r="I17" s="4"/>
      <c r="J17" s="4"/>
      <c r="K17" s="4"/>
      <c r="L17" s="4"/>
      <c r="M17" s="4"/>
      <c r="N17" s="4"/>
      <c r="O17" s="4"/>
      <c r="P17" s="4"/>
      <c r="Q17" s="4"/>
      <c r="R17" s="4"/>
    </row>
    <row r="18" spans="1:21" s="3" customFormat="1" ht="27.75" customHeight="1" x14ac:dyDescent="0.2">
      <c r="A18" s="575" t="s">
        <v>378</v>
      </c>
      <c r="B18" s="575"/>
      <c r="C18" s="57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12" t="s">
        <v>437</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12" t="s">
        <v>433</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184" t="s">
        <v>533</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5" t="s">
        <v>411</v>
      </c>
      <c r="C25" s="215">
        <f xml:space="preserve"> '1.Титульный лист'!C47</f>
        <v>6.0611616000000001</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7" t="s">
        <v>445</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22" t="s">
        <v>436</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434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434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835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F28" sqref="F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573" t="str">
        <f>'1.Титульный лист'!A5</f>
        <v>Год раскрытия информации:  2022 год</v>
      </c>
      <c r="B4" s="573"/>
      <c r="C4" s="573"/>
      <c r="D4" s="573"/>
      <c r="E4" s="573"/>
      <c r="F4" s="573"/>
      <c r="G4" s="573"/>
      <c r="H4" s="573"/>
      <c r="I4" s="573"/>
      <c r="J4" s="573"/>
      <c r="K4" s="573"/>
      <c r="L4" s="573"/>
      <c r="M4" s="573"/>
      <c r="N4" s="573"/>
      <c r="O4" s="573"/>
      <c r="P4" s="573"/>
      <c r="Q4" s="573"/>
      <c r="R4" s="573"/>
      <c r="S4" s="573"/>
      <c r="T4" s="573"/>
      <c r="U4" s="573"/>
      <c r="V4" s="573"/>
      <c r="W4" s="573"/>
      <c r="X4" s="573"/>
      <c r="Y4" s="573"/>
      <c r="Z4" s="573"/>
    </row>
    <row r="6" spans="1:28" ht="18.75" x14ac:dyDescent="0.25">
      <c r="A6" s="577" t="s">
        <v>7</v>
      </c>
      <c r="B6" s="577"/>
      <c r="C6" s="577"/>
      <c r="D6" s="577"/>
      <c r="E6" s="577"/>
      <c r="F6" s="577"/>
      <c r="G6" s="577"/>
      <c r="H6" s="577"/>
      <c r="I6" s="577"/>
      <c r="J6" s="577"/>
      <c r="K6" s="577"/>
      <c r="L6" s="577"/>
      <c r="M6" s="577"/>
      <c r="N6" s="577"/>
      <c r="O6" s="577"/>
      <c r="P6" s="577"/>
      <c r="Q6" s="577"/>
      <c r="R6" s="577"/>
      <c r="S6" s="577"/>
      <c r="T6" s="577"/>
      <c r="U6" s="577"/>
      <c r="V6" s="577"/>
      <c r="W6" s="577"/>
      <c r="X6" s="577"/>
      <c r="Y6" s="577"/>
      <c r="Z6" s="577"/>
      <c r="AA6" s="152"/>
      <c r="AB6" s="152"/>
    </row>
    <row r="7" spans="1:28" ht="18.75" x14ac:dyDescent="0.25">
      <c r="A7" s="577"/>
      <c r="B7" s="577"/>
      <c r="C7" s="577"/>
      <c r="D7" s="577"/>
      <c r="E7" s="577"/>
      <c r="F7" s="577"/>
      <c r="G7" s="577"/>
      <c r="H7" s="577"/>
      <c r="I7" s="577"/>
      <c r="J7" s="577"/>
      <c r="K7" s="577"/>
      <c r="L7" s="577"/>
      <c r="M7" s="577"/>
      <c r="N7" s="577"/>
      <c r="O7" s="577"/>
      <c r="P7" s="577"/>
      <c r="Q7" s="577"/>
      <c r="R7" s="577"/>
      <c r="S7" s="577"/>
      <c r="T7" s="577"/>
      <c r="U7" s="577"/>
      <c r="V7" s="577"/>
      <c r="W7" s="577"/>
      <c r="X7" s="577"/>
      <c r="Y7" s="577"/>
      <c r="Z7" s="577"/>
      <c r="AA7" s="152"/>
      <c r="AB7" s="152"/>
    </row>
    <row r="8" spans="1:28" ht="15.75" x14ac:dyDescent="0.25">
      <c r="A8" s="578" t="s">
        <v>442</v>
      </c>
      <c r="B8" s="578"/>
      <c r="C8" s="578"/>
      <c r="D8" s="578"/>
      <c r="E8" s="578"/>
      <c r="F8" s="578"/>
      <c r="G8" s="578"/>
      <c r="H8" s="578"/>
      <c r="I8" s="578"/>
      <c r="J8" s="578"/>
      <c r="K8" s="578"/>
      <c r="L8" s="578"/>
      <c r="M8" s="578"/>
      <c r="N8" s="578"/>
      <c r="O8" s="578"/>
      <c r="P8" s="578"/>
      <c r="Q8" s="578"/>
      <c r="R8" s="578"/>
      <c r="S8" s="578"/>
      <c r="T8" s="578"/>
      <c r="U8" s="578"/>
      <c r="V8" s="578"/>
      <c r="W8" s="578"/>
      <c r="X8" s="578"/>
      <c r="Y8" s="578"/>
      <c r="Z8" s="578"/>
      <c r="AA8" s="153"/>
      <c r="AB8" s="153"/>
    </row>
    <row r="9" spans="1:28" ht="15.75" x14ac:dyDescent="0.25">
      <c r="A9" s="574" t="s">
        <v>6</v>
      </c>
      <c r="B9" s="574"/>
      <c r="C9" s="574"/>
      <c r="D9" s="574"/>
      <c r="E9" s="574"/>
      <c r="F9" s="574"/>
      <c r="G9" s="574"/>
      <c r="H9" s="574"/>
      <c r="I9" s="574"/>
      <c r="J9" s="574"/>
      <c r="K9" s="574"/>
      <c r="L9" s="574"/>
      <c r="M9" s="574"/>
      <c r="N9" s="574"/>
      <c r="O9" s="574"/>
      <c r="P9" s="574"/>
      <c r="Q9" s="574"/>
      <c r="R9" s="574"/>
      <c r="S9" s="574"/>
      <c r="T9" s="574"/>
      <c r="U9" s="574"/>
      <c r="V9" s="574"/>
      <c r="W9" s="574"/>
      <c r="X9" s="574"/>
      <c r="Y9" s="574"/>
      <c r="Z9" s="574"/>
      <c r="AA9" s="154"/>
      <c r="AB9" s="154"/>
    </row>
    <row r="10" spans="1:28" ht="18.75" x14ac:dyDescent="0.25">
      <c r="A10" s="577"/>
      <c r="B10" s="577"/>
      <c r="C10" s="577"/>
      <c r="D10" s="577"/>
      <c r="E10" s="577"/>
      <c r="F10" s="577"/>
      <c r="G10" s="577"/>
      <c r="H10" s="577"/>
      <c r="I10" s="577"/>
      <c r="J10" s="577"/>
      <c r="K10" s="577"/>
      <c r="L10" s="577"/>
      <c r="M10" s="577"/>
      <c r="N10" s="577"/>
      <c r="O10" s="577"/>
      <c r="P10" s="577"/>
      <c r="Q10" s="577"/>
      <c r="R10" s="577"/>
      <c r="S10" s="577"/>
      <c r="T10" s="577"/>
      <c r="U10" s="577"/>
      <c r="V10" s="577"/>
      <c r="W10" s="577"/>
      <c r="X10" s="577"/>
      <c r="Y10" s="577"/>
      <c r="Z10" s="577"/>
      <c r="AA10" s="152"/>
      <c r="AB10" s="152"/>
    </row>
    <row r="11" spans="1:28" ht="15.75" x14ac:dyDescent="0.25">
      <c r="A11" s="579" t="str">
        <f xml:space="preserve"> '1.Титульный лист'!A12</f>
        <v>L_ 2022_14_Ц_7</v>
      </c>
      <c r="B11" s="579"/>
      <c r="C11" s="579"/>
      <c r="D11" s="579"/>
      <c r="E11" s="579"/>
      <c r="F11" s="579"/>
      <c r="G11" s="579"/>
      <c r="H11" s="579"/>
      <c r="I11" s="579"/>
      <c r="J11" s="579"/>
      <c r="K11" s="579"/>
      <c r="L11" s="579"/>
      <c r="M11" s="579"/>
      <c r="N11" s="579"/>
      <c r="O11" s="579"/>
      <c r="P11" s="579"/>
      <c r="Q11" s="579"/>
      <c r="R11" s="579"/>
      <c r="S11" s="579"/>
      <c r="T11" s="579"/>
      <c r="U11" s="579"/>
      <c r="V11" s="579"/>
      <c r="W11" s="579"/>
      <c r="X11" s="579"/>
      <c r="Y11" s="579"/>
      <c r="Z11" s="579"/>
      <c r="AA11" s="153"/>
      <c r="AB11" s="153"/>
    </row>
    <row r="12" spans="1:28" ht="15.75" x14ac:dyDescent="0.25">
      <c r="A12" s="574" t="s">
        <v>5</v>
      </c>
      <c r="B12" s="574"/>
      <c r="C12" s="574"/>
      <c r="D12" s="574"/>
      <c r="E12" s="574"/>
      <c r="F12" s="574"/>
      <c r="G12" s="574"/>
      <c r="H12" s="574"/>
      <c r="I12" s="574"/>
      <c r="J12" s="574"/>
      <c r="K12" s="574"/>
      <c r="L12" s="574"/>
      <c r="M12" s="574"/>
      <c r="N12" s="574"/>
      <c r="O12" s="574"/>
      <c r="P12" s="574"/>
      <c r="Q12" s="574"/>
      <c r="R12" s="574"/>
      <c r="S12" s="574"/>
      <c r="T12" s="574"/>
      <c r="U12" s="574"/>
      <c r="V12" s="574"/>
      <c r="W12" s="574"/>
      <c r="X12" s="574"/>
      <c r="Y12" s="574"/>
      <c r="Z12" s="574"/>
      <c r="AA12" s="154"/>
      <c r="AB12" s="154"/>
    </row>
    <row r="13" spans="1:28" ht="18.75" x14ac:dyDescent="0.25">
      <c r="A13" s="583"/>
      <c r="B13" s="583"/>
      <c r="C13" s="583"/>
      <c r="D13" s="583"/>
      <c r="E13" s="583"/>
      <c r="F13" s="583"/>
      <c r="G13" s="583"/>
      <c r="H13" s="583"/>
      <c r="I13" s="583"/>
      <c r="J13" s="583"/>
      <c r="K13" s="583"/>
      <c r="L13" s="583"/>
      <c r="M13" s="583"/>
      <c r="N13" s="583"/>
      <c r="O13" s="583"/>
      <c r="P13" s="583"/>
      <c r="Q13" s="583"/>
      <c r="R13" s="583"/>
      <c r="S13" s="583"/>
      <c r="T13" s="583"/>
      <c r="U13" s="583"/>
      <c r="V13" s="583"/>
      <c r="W13" s="583"/>
      <c r="X13" s="583"/>
      <c r="Y13" s="583"/>
      <c r="Z13" s="583"/>
      <c r="AA13" s="10"/>
      <c r="AB13" s="10"/>
    </row>
    <row r="14" spans="1:28" ht="15.75" x14ac:dyDescent="0.25">
      <c r="A14" s="578" t="str">
        <f xml:space="preserve"> '1.Титульный лист'!A15</f>
        <v>Установка реклоузера на ВЛ-10 кВ Ф-4,Ф-5 ПС Иглино, Ф-8 ПС Минзитарово, (3 шт.)</v>
      </c>
      <c r="B14" s="578"/>
      <c r="C14" s="578"/>
      <c r="D14" s="578"/>
      <c r="E14" s="578"/>
      <c r="F14" s="578"/>
      <c r="G14" s="578"/>
      <c r="H14" s="578"/>
      <c r="I14" s="578"/>
      <c r="J14" s="578"/>
      <c r="K14" s="578"/>
      <c r="L14" s="578"/>
      <c r="M14" s="578"/>
      <c r="N14" s="578"/>
      <c r="O14" s="578"/>
      <c r="P14" s="578"/>
      <c r="Q14" s="578"/>
      <c r="R14" s="578"/>
      <c r="S14" s="578"/>
      <c r="T14" s="578"/>
      <c r="U14" s="578"/>
      <c r="V14" s="578"/>
      <c r="W14" s="578"/>
      <c r="X14" s="578"/>
      <c r="Y14" s="578"/>
      <c r="Z14" s="578"/>
      <c r="AA14" s="153"/>
      <c r="AB14" s="153"/>
    </row>
    <row r="15" spans="1:28" ht="15.75" x14ac:dyDescent="0.25">
      <c r="A15" s="574" t="s">
        <v>4</v>
      </c>
      <c r="B15" s="574"/>
      <c r="C15" s="574"/>
      <c r="D15" s="574"/>
      <c r="E15" s="574"/>
      <c r="F15" s="574"/>
      <c r="G15" s="574"/>
      <c r="H15" s="574"/>
      <c r="I15" s="574"/>
      <c r="J15" s="574"/>
      <c r="K15" s="574"/>
      <c r="L15" s="574"/>
      <c r="M15" s="574"/>
      <c r="N15" s="574"/>
      <c r="O15" s="574"/>
      <c r="P15" s="574"/>
      <c r="Q15" s="574"/>
      <c r="R15" s="574"/>
      <c r="S15" s="574"/>
      <c r="T15" s="574"/>
      <c r="U15" s="574"/>
      <c r="V15" s="574"/>
      <c r="W15" s="574"/>
      <c r="X15" s="574"/>
      <c r="Y15" s="574"/>
      <c r="Z15" s="574"/>
      <c r="AA15" s="154"/>
      <c r="AB15" s="154"/>
    </row>
    <row r="16" spans="1:28" x14ac:dyDescent="0.25">
      <c r="A16" s="611"/>
      <c r="B16" s="611"/>
      <c r="C16" s="611"/>
      <c r="D16" s="611"/>
      <c r="E16" s="611"/>
      <c r="F16" s="611"/>
      <c r="G16" s="611"/>
      <c r="H16" s="611"/>
      <c r="I16" s="611"/>
      <c r="J16" s="611"/>
      <c r="K16" s="611"/>
      <c r="L16" s="611"/>
      <c r="M16" s="611"/>
      <c r="N16" s="611"/>
      <c r="O16" s="611"/>
      <c r="P16" s="611"/>
      <c r="Q16" s="611"/>
      <c r="R16" s="611"/>
      <c r="S16" s="611"/>
      <c r="T16" s="611"/>
      <c r="U16" s="611"/>
      <c r="V16" s="611"/>
      <c r="W16" s="611"/>
      <c r="X16" s="611"/>
      <c r="Y16" s="611"/>
      <c r="Z16" s="611"/>
      <c r="AA16" s="162"/>
      <c r="AB16" s="162"/>
    </row>
    <row r="17" spans="1:28" x14ac:dyDescent="0.25">
      <c r="A17" s="611"/>
      <c r="B17" s="611"/>
      <c r="C17" s="611"/>
      <c r="D17" s="611"/>
      <c r="E17" s="611"/>
      <c r="F17" s="611"/>
      <c r="G17" s="611"/>
      <c r="H17" s="611"/>
      <c r="I17" s="611"/>
      <c r="J17" s="611"/>
      <c r="K17" s="611"/>
      <c r="L17" s="611"/>
      <c r="M17" s="611"/>
      <c r="N17" s="611"/>
      <c r="O17" s="611"/>
      <c r="P17" s="611"/>
      <c r="Q17" s="611"/>
      <c r="R17" s="611"/>
      <c r="S17" s="611"/>
      <c r="T17" s="611"/>
      <c r="U17" s="611"/>
      <c r="V17" s="611"/>
      <c r="W17" s="611"/>
      <c r="X17" s="611"/>
      <c r="Y17" s="611"/>
      <c r="Z17" s="611"/>
      <c r="AA17" s="162"/>
      <c r="AB17" s="162"/>
    </row>
    <row r="18" spans="1:28" x14ac:dyDescent="0.25">
      <c r="A18" s="611"/>
      <c r="B18" s="611"/>
      <c r="C18" s="611"/>
      <c r="D18" s="611"/>
      <c r="E18" s="611"/>
      <c r="F18" s="611"/>
      <c r="G18" s="611"/>
      <c r="H18" s="611"/>
      <c r="I18" s="611"/>
      <c r="J18" s="611"/>
      <c r="K18" s="611"/>
      <c r="L18" s="611"/>
      <c r="M18" s="611"/>
      <c r="N18" s="611"/>
      <c r="O18" s="611"/>
      <c r="P18" s="611"/>
      <c r="Q18" s="611"/>
      <c r="R18" s="611"/>
      <c r="S18" s="611"/>
      <c r="T18" s="611"/>
      <c r="U18" s="611"/>
      <c r="V18" s="611"/>
      <c r="W18" s="611"/>
      <c r="X18" s="611"/>
      <c r="Y18" s="611"/>
      <c r="Z18" s="611"/>
      <c r="AA18" s="162"/>
      <c r="AB18" s="162"/>
    </row>
    <row r="19" spans="1:28" x14ac:dyDescent="0.25">
      <c r="A19" s="611"/>
      <c r="B19" s="611"/>
      <c r="C19" s="611"/>
      <c r="D19" s="611"/>
      <c r="E19" s="611"/>
      <c r="F19" s="611"/>
      <c r="G19" s="611"/>
      <c r="H19" s="611"/>
      <c r="I19" s="611"/>
      <c r="J19" s="611"/>
      <c r="K19" s="611"/>
      <c r="L19" s="611"/>
      <c r="M19" s="611"/>
      <c r="N19" s="611"/>
      <c r="O19" s="611"/>
      <c r="P19" s="611"/>
      <c r="Q19" s="611"/>
      <c r="R19" s="611"/>
      <c r="S19" s="611"/>
      <c r="T19" s="611"/>
      <c r="U19" s="611"/>
      <c r="V19" s="611"/>
      <c r="W19" s="611"/>
      <c r="X19" s="611"/>
      <c r="Y19" s="611"/>
      <c r="Z19" s="611"/>
      <c r="AA19" s="162"/>
      <c r="AB19" s="162"/>
    </row>
    <row r="20" spans="1:28" x14ac:dyDescent="0.25">
      <c r="A20" s="612"/>
      <c r="B20" s="612"/>
      <c r="C20" s="612"/>
      <c r="D20" s="612"/>
      <c r="E20" s="612"/>
      <c r="F20" s="612"/>
      <c r="G20" s="612"/>
      <c r="H20" s="612"/>
      <c r="I20" s="612"/>
      <c r="J20" s="612"/>
      <c r="K20" s="612"/>
      <c r="L20" s="612"/>
      <c r="M20" s="612"/>
      <c r="N20" s="612"/>
      <c r="O20" s="612"/>
      <c r="P20" s="612"/>
      <c r="Q20" s="612"/>
      <c r="R20" s="612"/>
      <c r="S20" s="612"/>
      <c r="T20" s="612"/>
      <c r="U20" s="612"/>
      <c r="V20" s="612"/>
      <c r="W20" s="612"/>
      <c r="X20" s="612"/>
      <c r="Y20" s="612"/>
      <c r="Z20" s="612"/>
      <c r="AA20" s="163"/>
      <c r="AB20" s="163"/>
    </row>
    <row r="21" spans="1:28" x14ac:dyDescent="0.25">
      <c r="A21" s="612"/>
      <c r="B21" s="612"/>
      <c r="C21" s="612"/>
      <c r="D21" s="612"/>
      <c r="E21" s="612"/>
      <c r="F21" s="612"/>
      <c r="G21" s="612"/>
      <c r="H21" s="612"/>
      <c r="I21" s="612"/>
      <c r="J21" s="612"/>
      <c r="K21" s="612"/>
      <c r="L21" s="612"/>
      <c r="M21" s="612"/>
      <c r="N21" s="612"/>
      <c r="O21" s="612"/>
      <c r="P21" s="612"/>
      <c r="Q21" s="612"/>
      <c r="R21" s="612"/>
      <c r="S21" s="612"/>
      <c r="T21" s="612"/>
      <c r="U21" s="612"/>
      <c r="V21" s="612"/>
      <c r="W21" s="612"/>
      <c r="X21" s="612"/>
      <c r="Y21" s="612"/>
      <c r="Z21" s="612"/>
      <c r="AA21" s="163"/>
      <c r="AB21" s="163"/>
    </row>
    <row r="22" spans="1:28" x14ac:dyDescent="0.25">
      <c r="A22" s="613" t="s">
        <v>409</v>
      </c>
      <c r="B22" s="613"/>
      <c r="C22" s="613"/>
      <c r="D22" s="613"/>
      <c r="E22" s="613"/>
      <c r="F22" s="613"/>
      <c r="G22" s="613"/>
      <c r="H22" s="613"/>
      <c r="I22" s="613"/>
      <c r="J22" s="613"/>
      <c r="K22" s="613"/>
      <c r="L22" s="613"/>
      <c r="M22" s="613"/>
      <c r="N22" s="613"/>
      <c r="O22" s="613"/>
      <c r="P22" s="613"/>
      <c r="Q22" s="613"/>
      <c r="R22" s="613"/>
      <c r="S22" s="613"/>
      <c r="T22" s="613"/>
      <c r="U22" s="613"/>
      <c r="V22" s="613"/>
      <c r="W22" s="613"/>
      <c r="X22" s="613"/>
      <c r="Y22" s="613"/>
      <c r="Z22" s="613"/>
      <c r="AA22" s="164"/>
      <c r="AB22" s="164"/>
    </row>
    <row r="23" spans="1:28" ht="32.25" customHeight="1" x14ac:dyDescent="0.25">
      <c r="A23" s="615" t="s">
        <v>267</v>
      </c>
      <c r="B23" s="616"/>
      <c r="C23" s="616"/>
      <c r="D23" s="616"/>
      <c r="E23" s="616"/>
      <c r="F23" s="616"/>
      <c r="G23" s="616"/>
      <c r="H23" s="616"/>
      <c r="I23" s="616"/>
      <c r="J23" s="616"/>
      <c r="K23" s="616"/>
      <c r="L23" s="617"/>
      <c r="M23" s="614" t="s">
        <v>268</v>
      </c>
      <c r="N23" s="614"/>
      <c r="O23" s="614"/>
      <c r="P23" s="614"/>
      <c r="Q23" s="614"/>
      <c r="R23" s="614"/>
      <c r="S23" s="614"/>
      <c r="T23" s="614"/>
      <c r="U23" s="614"/>
      <c r="V23" s="614"/>
      <c r="W23" s="614"/>
      <c r="X23" s="614"/>
      <c r="Y23" s="614"/>
      <c r="Z23" s="614"/>
    </row>
    <row r="24" spans="1:28" ht="151.5" customHeight="1" x14ac:dyDescent="0.25">
      <c r="A24" s="100" t="s">
        <v>223</v>
      </c>
      <c r="B24" s="101" t="s">
        <v>230</v>
      </c>
      <c r="C24" s="100" t="s">
        <v>261</v>
      </c>
      <c r="D24" s="100" t="s">
        <v>224</v>
      </c>
      <c r="E24" s="100" t="s">
        <v>262</v>
      </c>
      <c r="F24" s="100" t="s">
        <v>264</v>
      </c>
      <c r="G24" s="100" t="s">
        <v>263</v>
      </c>
      <c r="H24" s="100" t="s">
        <v>225</v>
      </c>
      <c r="I24" s="100" t="s">
        <v>265</v>
      </c>
      <c r="J24" s="100" t="s">
        <v>231</v>
      </c>
      <c r="K24" s="101" t="s">
        <v>229</v>
      </c>
      <c r="L24" s="101" t="s">
        <v>226</v>
      </c>
      <c r="M24" s="102" t="s">
        <v>238</v>
      </c>
      <c r="N24" s="101" t="s">
        <v>419</v>
      </c>
      <c r="O24" s="100" t="s">
        <v>236</v>
      </c>
      <c r="P24" s="100" t="s">
        <v>237</v>
      </c>
      <c r="Q24" s="100" t="s">
        <v>235</v>
      </c>
      <c r="R24" s="100" t="s">
        <v>225</v>
      </c>
      <c r="S24" s="100" t="s">
        <v>234</v>
      </c>
      <c r="T24" s="100" t="s">
        <v>233</v>
      </c>
      <c r="U24" s="100" t="s">
        <v>260</v>
      </c>
      <c r="V24" s="100" t="s">
        <v>235</v>
      </c>
      <c r="W24" s="109" t="s">
        <v>228</v>
      </c>
      <c r="X24" s="109" t="s">
        <v>240</v>
      </c>
      <c r="Y24" s="109" t="s">
        <v>241</v>
      </c>
      <c r="Z24" s="111" t="s">
        <v>239</v>
      </c>
    </row>
    <row r="25" spans="1:28" ht="16.5" customHeight="1" x14ac:dyDescent="0.25">
      <c r="A25" s="100">
        <v>1</v>
      </c>
      <c r="B25" s="101">
        <v>2</v>
      </c>
      <c r="C25" s="100">
        <v>3</v>
      </c>
      <c r="D25" s="101">
        <v>4</v>
      </c>
      <c r="E25" s="100">
        <v>5</v>
      </c>
      <c r="F25" s="101">
        <v>6</v>
      </c>
      <c r="G25" s="100">
        <v>7</v>
      </c>
      <c r="H25" s="101">
        <v>8</v>
      </c>
      <c r="I25" s="100">
        <v>9</v>
      </c>
      <c r="J25" s="101">
        <v>10</v>
      </c>
      <c r="K25" s="165">
        <v>11</v>
      </c>
      <c r="L25" s="101">
        <v>12</v>
      </c>
      <c r="M25" s="165">
        <v>13</v>
      </c>
      <c r="N25" s="101">
        <v>14</v>
      </c>
      <c r="O25" s="165">
        <v>15</v>
      </c>
      <c r="P25" s="101">
        <v>16</v>
      </c>
      <c r="Q25" s="165">
        <v>17</v>
      </c>
      <c r="R25" s="101">
        <v>18</v>
      </c>
      <c r="S25" s="165">
        <v>19</v>
      </c>
      <c r="T25" s="101">
        <v>20</v>
      </c>
      <c r="U25" s="165">
        <v>21</v>
      </c>
      <c r="V25" s="101">
        <v>22</v>
      </c>
      <c r="W25" s="165">
        <v>23</v>
      </c>
      <c r="X25" s="101">
        <v>24</v>
      </c>
      <c r="Y25" s="165">
        <v>25</v>
      </c>
      <c r="Z25" s="101">
        <v>26</v>
      </c>
    </row>
    <row r="26" spans="1:28" ht="45.75" customHeight="1" x14ac:dyDescent="0.25">
      <c r="A26" s="204" t="s">
        <v>431</v>
      </c>
      <c r="B26" s="204" t="s">
        <v>431</v>
      </c>
      <c r="C26" s="204" t="s">
        <v>431</v>
      </c>
      <c r="D26" s="204" t="s">
        <v>431</v>
      </c>
      <c r="E26" s="204" t="s">
        <v>431</v>
      </c>
      <c r="F26" s="204" t="s">
        <v>431</v>
      </c>
      <c r="G26" s="204" t="s">
        <v>431</v>
      </c>
      <c r="H26" s="204" t="s">
        <v>431</v>
      </c>
      <c r="I26" s="204" t="s">
        <v>431</v>
      </c>
      <c r="J26" s="204" t="s">
        <v>431</v>
      </c>
      <c r="K26" s="204" t="s">
        <v>431</v>
      </c>
      <c r="L26" s="204" t="s">
        <v>431</v>
      </c>
      <c r="M26" s="204" t="s">
        <v>431</v>
      </c>
      <c r="N26" s="204" t="s">
        <v>431</v>
      </c>
      <c r="O26" s="204" t="s">
        <v>431</v>
      </c>
      <c r="P26" s="204" t="s">
        <v>431</v>
      </c>
      <c r="Q26" s="204" t="s">
        <v>431</v>
      </c>
      <c r="R26" s="204" t="s">
        <v>431</v>
      </c>
      <c r="S26" s="204" t="s">
        <v>431</v>
      </c>
      <c r="T26" s="204" t="s">
        <v>431</v>
      </c>
      <c r="U26" s="204" t="s">
        <v>431</v>
      </c>
      <c r="V26" s="204" t="s">
        <v>431</v>
      </c>
      <c r="W26" s="204" t="s">
        <v>431</v>
      </c>
      <c r="X26" s="204" t="s">
        <v>431</v>
      </c>
      <c r="Y26" s="204" t="s">
        <v>431</v>
      </c>
      <c r="Z26" s="204" t="s">
        <v>431</v>
      </c>
    </row>
    <row r="27" spans="1:28" ht="45.75" customHeight="1" x14ac:dyDescent="0.25">
      <c r="A27" s="216">
        <v>2022</v>
      </c>
      <c r="B27" s="216" t="s">
        <v>537</v>
      </c>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row>
    <row r="28" spans="1:28" ht="30" x14ac:dyDescent="0.25">
      <c r="A28" s="99" t="s">
        <v>252</v>
      </c>
      <c r="B28" s="99"/>
      <c r="C28" s="98" t="s">
        <v>253</v>
      </c>
      <c r="D28" s="98" t="s">
        <v>254</v>
      </c>
      <c r="E28" s="98" t="s">
        <v>255</v>
      </c>
      <c r="F28" s="98" t="s">
        <v>256</v>
      </c>
      <c r="G28" s="98" t="s">
        <v>257</v>
      </c>
      <c r="H28" s="98" t="s">
        <v>225</v>
      </c>
      <c r="I28" s="98" t="s">
        <v>258</v>
      </c>
      <c r="J28" s="98" t="s">
        <v>259</v>
      </c>
      <c r="K28" s="97"/>
      <c r="L28" s="97"/>
      <c r="M28" s="97"/>
      <c r="N28" s="97"/>
      <c r="O28" s="97"/>
      <c r="P28" s="97"/>
      <c r="Q28" s="97"/>
      <c r="R28" s="97"/>
      <c r="S28" s="97"/>
      <c r="T28" s="97"/>
      <c r="U28" s="97"/>
      <c r="V28" s="97"/>
      <c r="W28" s="97"/>
      <c r="X28" s="97"/>
      <c r="Y28" s="97"/>
      <c r="Z28" s="97"/>
    </row>
    <row r="29" spans="1:28" x14ac:dyDescent="0.25">
      <c r="A29" s="97" t="s">
        <v>0</v>
      </c>
      <c r="B29" s="97" t="s">
        <v>0</v>
      </c>
      <c r="C29" s="97" t="s">
        <v>0</v>
      </c>
      <c r="D29" s="97" t="s">
        <v>0</v>
      </c>
      <c r="E29" s="97" t="s">
        <v>0</v>
      </c>
      <c r="F29" s="97" t="s">
        <v>0</v>
      </c>
      <c r="G29" s="97" t="s">
        <v>0</v>
      </c>
      <c r="H29" s="97" t="s">
        <v>0</v>
      </c>
      <c r="I29" s="97" t="s">
        <v>0</v>
      </c>
      <c r="J29" s="97" t="s">
        <v>0</v>
      </c>
      <c r="K29" s="97" t="s">
        <v>0</v>
      </c>
      <c r="L29" s="97"/>
      <c r="M29" s="97"/>
      <c r="N29" s="97"/>
      <c r="O29" s="97"/>
      <c r="P29" s="97"/>
      <c r="Q29" s="97"/>
      <c r="R29" s="97"/>
      <c r="S29" s="97"/>
      <c r="T29" s="97"/>
      <c r="U29" s="97"/>
      <c r="V29" s="97"/>
      <c r="W29" s="97"/>
      <c r="X29" s="97"/>
      <c r="Y29" s="97"/>
      <c r="Z29" s="97"/>
    </row>
    <row r="33" spans="1:1" x14ac:dyDescent="0.25">
      <c r="A33"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573" t="str">
        <f>'1.Титульный лист'!A5</f>
        <v>Год раскрытия информации:  2022 год</v>
      </c>
      <c r="B5" s="573"/>
      <c r="C5" s="573"/>
      <c r="D5" s="573"/>
      <c r="E5" s="573"/>
      <c r="F5" s="573"/>
      <c r="G5" s="573"/>
      <c r="H5" s="573"/>
      <c r="I5" s="573"/>
      <c r="J5" s="573"/>
      <c r="K5" s="573"/>
      <c r="L5" s="573"/>
      <c r="M5" s="573"/>
      <c r="N5" s="573"/>
      <c r="O5" s="573"/>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577" t="s">
        <v>7</v>
      </c>
      <c r="B7" s="577"/>
      <c r="C7" s="577"/>
      <c r="D7" s="577"/>
      <c r="E7" s="577"/>
      <c r="F7" s="577"/>
      <c r="G7" s="577"/>
      <c r="H7" s="577"/>
      <c r="I7" s="577"/>
      <c r="J7" s="577"/>
      <c r="K7" s="577"/>
      <c r="L7" s="577"/>
      <c r="M7" s="577"/>
      <c r="N7" s="577"/>
      <c r="O7" s="577"/>
      <c r="P7" s="12"/>
      <c r="Q7" s="12"/>
      <c r="R7" s="12"/>
      <c r="S7" s="12"/>
      <c r="T7" s="12"/>
      <c r="U7" s="12"/>
      <c r="V7" s="12"/>
      <c r="W7" s="12"/>
      <c r="X7" s="12"/>
      <c r="Y7" s="12"/>
      <c r="Z7" s="12"/>
    </row>
    <row r="8" spans="1:28" s="11" customFormat="1" ht="18.75" x14ac:dyDescent="0.2">
      <c r="A8" s="577"/>
      <c r="B8" s="577"/>
      <c r="C8" s="577"/>
      <c r="D8" s="577"/>
      <c r="E8" s="577"/>
      <c r="F8" s="577"/>
      <c r="G8" s="577"/>
      <c r="H8" s="577"/>
      <c r="I8" s="577"/>
      <c r="J8" s="577"/>
      <c r="K8" s="577"/>
      <c r="L8" s="577"/>
      <c r="M8" s="577"/>
      <c r="N8" s="577"/>
      <c r="O8" s="577"/>
      <c r="P8" s="12"/>
      <c r="Q8" s="12"/>
      <c r="R8" s="12"/>
      <c r="S8" s="12"/>
      <c r="T8" s="12"/>
      <c r="U8" s="12"/>
      <c r="V8" s="12"/>
      <c r="W8" s="12"/>
      <c r="X8" s="12"/>
      <c r="Y8" s="12"/>
      <c r="Z8" s="12"/>
    </row>
    <row r="9" spans="1:28" s="11" customFormat="1" ht="18.75" x14ac:dyDescent="0.2">
      <c r="A9" s="578" t="s">
        <v>442</v>
      </c>
      <c r="B9" s="578"/>
      <c r="C9" s="578"/>
      <c r="D9" s="578"/>
      <c r="E9" s="578"/>
      <c r="F9" s="578"/>
      <c r="G9" s="578"/>
      <c r="H9" s="578"/>
      <c r="I9" s="578"/>
      <c r="J9" s="578"/>
      <c r="K9" s="578"/>
      <c r="L9" s="578"/>
      <c r="M9" s="578"/>
      <c r="N9" s="578"/>
      <c r="O9" s="578"/>
      <c r="P9" s="12"/>
      <c r="Q9" s="12"/>
      <c r="R9" s="12"/>
      <c r="S9" s="12"/>
      <c r="T9" s="12"/>
      <c r="U9" s="12"/>
      <c r="V9" s="12"/>
      <c r="W9" s="12"/>
      <c r="X9" s="12"/>
      <c r="Y9" s="12"/>
      <c r="Z9" s="12"/>
    </row>
    <row r="10" spans="1:28" s="11" customFormat="1" ht="18.75" x14ac:dyDescent="0.2">
      <c r="A10" s="574" t="s">
        <v>6</v>
      </c>
      <c r="B10" s="574"/>
      <c r="C10" s="574"/>
      <c r="D10" s="574"/>
      <c r="E10" s="574"/>
      <c r="F10" s="574"/>
      <c r="G10" s="574"/>
      <c r="H10" s="574"/>
      <c r="I10" s="574"/>
      <c r="J10" s="574"/>
      <c r="K10" s="574"/>
      <c r="L10" s="574"/>
      <c r="M10" s="574"/>
      <c r="N10" s="574"/>
      <c r="O10" s="574"/>
      <c r="P10" s="12"/>
      <c r="Q10" s="12"/>
      <c r="R10" s="12"/>
      <c r="S10" s="12"/>
      <c r="T10" s="12"/>
      <c r="U10" s="12"/>
      <c r="V10" s="12"/>
      <c r="W10" s="12"/>
      <c r="X10" s="12"/>
      <c r="Y10" s="12"/>
      <c r="Z10" s="12"/>
    </row>
    <row r="11" spans="1:28" s="11" customFormat="1" ht="18.75" x14ac:dyDescent="0.2">
      <c r="A11" s="577"/>
      <c r="B11" s="577"/>
      <c r="C11" s="577"/>
      <c r="D11" s="577"/>
      <c r="E11" s="577"/>
      <c r="F11" s="577"/>
      <c r="G11" s="577"/>
      <c r="H11" s="577"/>
      <c r="I11" s="577"/>
      <c r="J11" s="577"/>
      <c r="K11" s="577"/>
      <c r="L11" s="577"/>
      <c r="M11" s="577"/>
      <c r="N11" s="577"/>
      <c r="O11" s="577"/>
      <c r="P11" s="12"/>
      <c r="Q11" s="12"/>
      <c r="R11" s="12"/>
      <c r="S11" s="12"/>
      <c r="T11" s="12"/>
      <c r="U11" s="12"/>
      <c r="V11" s="12"/>
      <c r="W11" s="12"/>
      <c r="X11" s="12"/>
      <c r="Y11" s="12"/>
      <c r="Z11" s="12"/>
    </row>
    <row r="12" spans="1:28" s="11" customFormat="1" ht="18.75" x14ac:dyDescent="0.2">
      <c r="A12" s="579" t="str">
        <f xml:space="preserve"> '1.Титульный лист'!A12</f>
        <v>L_ 2022_14_Ц_7</v>
      </c>
      <c r="B12" s="579"/>
      <c r="C12" s="579"/>
      <c r="D12" s="579"/>
      <c r="E12" s="579"/>
      <c r="F12" s="579"/>
      <c r="G12" s="579"/>
      <c r="H12" s="579"/>
      <c r="I12" s="579"/>
      <c r="J12" s="579"/>
      <c r="K12" s="579"/>
      <c r="L12" s="579"/>
      <c r="M12" s="579"/>
      <c r="N12" s="579"/>
      <c r="O12" s="579"/>
      <c r="P12" s="12"/>
      <c r="Q12" s="12"/>
      <c r="R12" s="12"/>
      <c r="S12" s="12"/>
      <c r="T12" s="12"/>
      <c r="U12" s="12"/>
      <c r="V12" s="12"/>
      <c r="W12" s="12"/>
      <c r="X12" s="12"/>
      <c r="Y12" s="12"/>
      <c r="Z12" s="12"/>
    </row>
    <row r="13" spans="1:28" s="11" customFormat="1" ht="18.75" x14ac:dyDescent="0.2">
      <c r="A13" s="574" t="s">
        <v>5</v>
      </c>
      <c r="B13" s="574"/>
      <c r="C13" s="574"/>
      <c r="D13" s="574"/>
      <c r="E13" s="574"/>
      <c r="F13" s="574"/>
      <c r="G13" s="574"/>
      <c r="H13" s="574"/>
      <c r="I13" s="574"/>
      <c r="J13" s="574"/>
      <c r="K13" s="574"/>
      <c r="L13" s="574"/>
      <c r="M13" s="574"/>
      <c r="N13" s="574"/>
      <c r="O13" s="574"/>
      <c r="P13" s="12"/>
      <c r="Q13" s="12"/>
      <c r="R13" s="12"/>
      <c r="S13" s="12"/>
      <c r="T13" s="12"/>
      <c r="U13" s="12"/>
      <c r="V13" s="12"/>
      <c r="W13" s="12"/>
      <c r="X13" s="12"/>
      <c r="Y13" s="12"/>
      <c r="Z13" s="12"/>
    </row>
    <row r="14" spans="1:28" s="8" customFormat="1" ht="15.75" customHeight="1" x14ac:dyDescent="0.2">
      <c r="A14" s="583"/>
      <c r="B14" s="583"/>
      <c r="C14" s="583"/>
      <c r="D14" s="583"/>
      <c r="E14" s="583"/>
      <c r="F14" s="583"/>
      <c r="G14" s="583"/>
      <c r="H14" s="583"/>
      <c r="I14" s="583"/>
      <c r="J14" s="583"/>
      <c r="K14" s="583"/>
      <c r="L14" s="583"/>
      <c r="M14" s="583"/>
      <c r="N14" s="583"/>
      <c r="O14" s="583"/>
      <c r="P14" s="9"/>
      <c r="Q14" s="9"/>
      <c r="R14" s="9"/>
      <c r="S14" s="9"/>
      <c r="T14" s="9"/>
      <c r="U14" s="9"/>
      <c r="V14" s="9"/>
      <c r="W14" s="9"/>
      <c r="X14" s="9"/>
      <c r="Y14" s="9"/>
      <c r="Z14" s="9"/>
    </row>
    <row r="15" spans="1:28" s="3" customFormat="1" ht="15.75" x14ac:dyDescent="0.2">
      <c r="A15" s="578" t="str">
        <f xml:space="preserve"> '1.Титульный лист'!A15</f>
        <v>Установка реклоузера на ВЛ-10 кВ Ф-4,Ф-5 ПС Иглино, Ф-8 ПС Минзитарово, (3 шт.)</v>
      </c>
      <c r="B15" s="578"/>
      <c r="C15" s="578"/>
      <c r="D15" s="578"/>
      <c r="E15" s="578"/>
      <c r="F15" s="578"/>
      <c r="G15" s="578"/>
      <c r="H15" s="578"/>
      <c r="I15" s="578"/>
      <c r="J15" s="578"/>
      <c r="K15" s="578"/>
      <c r="L15" s="578"/>
      <c r="M15" s="578"/>
      <c r="N15" s="578"/>
      <c r="O15" s="578"/>
      <c r="P15" s="7"/>
      <c r="Q15" s="7"/>
      <c r="R15" s="7"/>
      <c r="S15" s="7"/>
      <c r="T15" s="7"/>
      <c r="U15" s="7"/>
      <c r="V15" s="7"/>
      <c r="W15" s="7"/>
      <c r="X15" s="7"/>
      <c r="Y15" s="7"/>
      <c r="Z15" s="7"/>
    </row>
    <row r="16" spans="1:28" s="3" customFormat="1" ht="15" customHeight="1" x14ac:dyDescent="0.2">
      <c r="A16" s="574" t="s">
        <v>4</v>
      </c>
      <c r="B16" s="574"/>
      <c r="C16" s="574"/>
      <c r="D16" s="574"/>
      <c r="E16" s="574"/>
      <c r="F16" s="574"/>
      <c r="G16" s="574"/>
      <c r="H16" s="574"/>
      <c r="I16" s="574"/>
      <c r="J16" s="574"/>
      <c r="K16" s="574"/>
      <c r="L16" s="574"/>
      <c r="M16" s="574"/>
      <c r="N16" s="574"/>
      <c r="O16" s="574"/>
      <c r="P16" s="5"/>
      <c r="Q16" s="5"/>
      <c r="R16" s="5"/>
      <c r="S16" s="5"/>
      <c r="T16" s="5"/>
      <c r="U16" s="5"/>
      <c r="V16" s="5"/>
      <c r="W16" s="5"/>
      <c r="X16" s="5"/>
      <c r="Y16" s="5"/>
      <c r="Z16" s="5"/>
    </row>
    <row r="17" spans="1:26" s="3" customFormat="1" ht="15" customHeight="1" x14ac:dyDescent="0.2">
      <c r="A17" s="581"/>
      <c r="B17" s="581"/>
      <c r="C17" s="581"/>
      <c r="D17" s="581"/>
      <c r="E17" s="581"/>
      <c r="F17" s="581"/>
      <c r="G17" s="581"/>
      <c r="H17" s="581"/>
      <c r="I17" s="581"/>
      <c r="J17" s="581"/>
      <c r="K17" s="581"/>
      <c r="L17" s="581"/>
      <c r="M17" s="581"/>
      <c r="N17" s="581"/>
      <c r="O17" s="581"/>
      <c r="P17" s="4"/>
      <c r="Q17" s="4"/>
      <c r="R17" s="4"/>
      <c r="S17" s="4"/>
      <c r="T17" s="4"/>
      <c r="U17" s="4"/>
      <c r="V17" s="4"/>
      <c r="W17" s="4"/>
    </row>
    <row r="18" spans="1:26" s="3" customFormat="1" ht="91.5" customHeight="1" x14ac:dyDescent="0.2">
      <c r="A18" s="618" t="s">
        <v>387</v>
      </c>
      <c r="B18" s="618"/>
      <c r="C18" s="618"/>
      <c r="D18" s="618"/>
      <c r="E18" s="618"/>
      <c r="F18" s="618"/>
      <c r="G18" s="618"/>
      <c r="H18" s="618"/>
      <c r="I18" s="618"/>
      <c r="J18" s="618"/>
      <c r="K18" s="618"/>
      <c r="L18" s="618"/>
      <c r="M18" s="618"/>
      <c r="N18" s="618"/>
      <c r="O18" s="618"/>
      <c r="P18" s="6"/>
      <c r="Q18" s="6"/>
      <c r="R18" s="6"/>
      <c r="S18" s="6"/>
      <c r="T18" s="6"/>
      <c r="U18" s="6"/>
      <c r="V18" s="6"/>
      <c r="W18" s="6"/>
      <c r="X18" s="6"/>
      <c r="Y18" s="6"/>
      <c r="Z18" s="6"/>
    </row>
    <row r="19" spans="1:26" s="3" customFormat="1" ht="78" customHeight="1" x14ac:dyDescent="0.2">
      <c r="A19" s="584" t="s">
        <v>3</v>
      </c>
      <c r="B19" s="584" t="s">
        <v>82</v>
      </c>
      <c r="C19" s="584" t="s">
        <v>81</v>
      </c>
      <c r="D19" s="584" t="s">
        <v>73</v>
      </c>
      <c r="E19" s="619" t="s">
        <v>80</v>
      </c>
      <c r="F19" s="620"/>
      <c r="G19" s="620"/>
      <c r="H19" s="620"/>
      <c r="I19" s="621"/>
      <c r="J19" s="584" t="s">
        <v>79</v>
      </c>
      <c r="K19" s="584"/>
      <c r="L19" s="584"/>
      <c r="M19" s="584"/>
      <c r="N19" s="584"/>
      <c r="O19" s="584"/>
      <c r="P19" s="4"/>
      <c r="Q19" s="4"/>
      <c r="R19" s="4"/>
      <c r="S19" s="4"/>
      <c r="T19" s="4"/>
      <c r="U19" s="4"/>
      <c r="V19" s="4"/>
      <c r="W19" s="4"/>
    </row>
    <row r="20" spans="1:26" s="3" customFormat="1" ht="51" customHeight="1" x14ac:dyDescent="0.2">
      <c r="A20" s="584"/>
      <c r="B20" s="584"/>
      <c r="C20" s="584"/>
      <c r="D20" s="584"/>
      <c r="E20" s="40" t="s">
        <v>78</v>
      </c>
      <c r="F20" s="40" t="s">
        <v>77</v>
      </c>
      <c r="G20" s="40" t="s">
        <v>76</v>
      </c>
      <c r="H20" s="40" t="s">
        <v>75</v>
      </c>
      <c r="I20" s="40" t="s">
        <v>74</v>
      </c>
      <c r="J20" s="40">
        <v>2017</v>
      </c>
      <c r="K20" s="40">
        <v>2018</v>
      </c>
      <c r="L20" s="197">
        <v>2019</v>
      </c>
      <c r="M20" s="197">
        <v>2020</v>
      </c>
      <c r="N20" s="197">
        <v>2021</v>
      </c>
      <c r="O20" s="197">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5" t="s">
        <v>62</v>
      </c>
      <c r="B22" s="199" t="s">
        <v>454</v>
      </c>
      <c r="C22" s="200" t="s">
        <v>425</v>
      </c>
      <c r="D22" s="200" t="s">
        <v>425</v>
      </c>
      <c r="E22" s="200" t="s">
        <v>425</v>
      </c>
      <c r="F22" s="200" t="s">
        <v>425</v>
      </c>
      <c r="G22" s="200" t="s">
        <v>425</v>
      </c>
      <c r="H22" s="200" t="s">
        <v>425</v>
      </c>
      <c r="I22" s="200" t="s">
        <v>425</v>
      </c>
      <c r="J22" s="200" t="s">
        <v>425</v>
      </c>
      <c r="K22" s="200" t="s">
        <v>425</v>
      </c>
      <c r="L22" s="200" t="s">
        <v>425</v>
      </c>
      <c r="M22" s="200" t="s">
        <v>425</v>
      </c>
      <c r="N22" s="200" t="s">
        <v>425</v>
      </c>
      <c r="O22" s="200" t="s">
        <v>425</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62"/>
  <sheetViews>
    <sheetView view="pageBreakPreview" topLeftCell="B37" zoomScaleSheetLayoutView="100" workbookViewId="0">
      <selection activeCell="B60" sqref="B60:M60"/>
    </sheetView>
  </sheetViews>
  <sheetFormatPr defaultRowHeight="15" x14ac:dyDescent="0.25"/>
  <cols>
    <col min="1" max="1" width="4.42578125" style="503" customWidth="1"/>
    <col min="2" max="2" width="49" style="502" customWidth="1"/>
    <col min="3" max="3" width="16.42578125" style="503" customWidth="1"/>
    <col min="4" max="4" width="13.28515625" style="503" customWidth="1"/>
    <col min="5" max="5" width="11.5703125" style="503" customWidth="1"/>
    <col min="6" max="6" width="12" style="503" customWidth="1"/>
    <col min="7" max="7" width="10.28515625" style="503" customWidth="1"/>
    <col min="8" max="8" width="9.7109375" style="503" customWidth="1"/>
    <col min="9" max="13" width="9.140625" style="503"/>
    <col min="14" max="14" width="15.5703125" style="503" customWidth="1"/>
    <col min="15" max="16384" width="9.140625" style="503"/>
  </cols>
  <sheetData>
    <row r="1" spans="2:18" s="492" customFormat="1" ht="18.75" customHeight="1" x14ac:dyDescent="0.2">
      <c r="B1" s="491"/>
      <c r="H1" s="493"/>
    </row>
    <row r="2" spans="2:18" s="492" customFormat="1" ht="18.75" customHeight="1" x14ac:dyDescent="0.3">
      <c r="B2" s="491"/>
      <c r="H2" s="494"/>
    </row>
    <row r="3" spans="2:18" s="492" customFormat="1" ht="18.75" x14ac:dyDescent="0.3">
      <c r="B3" s="495"/>
      <c r="H3" s="494"/>
    </row>
    <row r="4" spans="2:18" s="492" customFormat="1" ht="15.75" x14ac:dyDescent="0.2">
      <c r="B4" s="495"/>
    </row>
    <row r="5" spans="2:18" s="492" customFormat="1" ht="18.75" customHeight="1" x14ac:dyDescent="0.2">
      <c r="B5" s="623" t="s">
        <v>800</v>
      </c>
      <c r="C5" s="623"/>
      <c r="D5" s="623"/>
      <c r="E5" s="623"/>
      <c r="F5" s="623"/>
      <c r="G5" s="623"/>
      <c r="H5" s="623"/>
      <c r="I5" s="623"/>
      <c r="J5" s="623"/>
      <c r="K5" s="623"/>
      <c r="L5" s="623"/>
      <c r="M5" s="623"/>
      <c r="N5" s="623"/>
      <c r="O5" s="623"/>
      <c r="P5" s="623"/>
      <c r="Q5" s="496"/>
      <c r="R5" s="496"/>
    </row>
    <row r="6" spans="2:18" s="492" customFormat="1" ht="15.75" x14ac:dyDescent="0.2">
      <c r="B6" s="495"/>
    </row>
    <row r="7" spans="2:18" s="492" customFormat="1" ht="18.75" x14ac:dyDescent="0.2">
      <c r="B7" s="624" t="s">
        <v>7</v>
      </c>
      <c r="C7" s="624"/>
      <c r="D7" s="624"/>
      <c r="E7" s="624"/>
      <c r="F7" s="624"/>
      <c r="G7" s="624"/>
      <c r="H7" s="624"/>
      <c r="I7" s="624"/>
      <c r="J7" s="624"/>
      <c r="K7" s="624"/>
      <c r="L7" s="624"/>
      <c r="M7" s="624"/>
      <c r="N7" s="624"/>
      <c r="O7" s="624"/>
    </row>
    <row r="8" spans="2:18" s="492" customFormat="1" ht="18.75" x14ac:dyDescent="0.2">
      <c r="B8" s="497"/>
    </row>
    <row r="9" spans="2:18" s="492" customFormat="1" ht="18.75" customHeight="1" x14ac:dyDescent="0.2">
      <c r="B9" s="625" t="s">
        <v>442</v>
      </c>
      <c r="C9" s="625"/>
      <c r="D9" s="625"/>
      <c r="E9" s="625"/>
      <c r="F9" s="625"/>
      <c r="G9" s="625"/>
      <c r="H9" s="625"/>
      <c r="I9" s="625"/>
      <c r="J9" s="625"/>
      <c r="K9" s="625"/>
      <c r="L9" s="625"/>
      <c r="M9" s="625"/>
      <c r="N9" s="625"/>
      <c r="O9" s="625"/>
      <c r="P9" s="625"/>
    </row>
    <row r="10" spans="2:18" s="492" customFormat="1" ht="18.75" customHeight="1" x14ac:dyDescent="0.2">
      <c r="B10" s="622" t="s">
        <v>6</v>
      </c>
      <c r="C10" s="622"/>
      <c r="D10" s="622"/>
      <c r="E10" s="622"/>
      <c r="F10" s="622"/>
      <c r="G10" s="622"/>
      <c r="H10" s="622"/>
      <c r="I10" s="622"/>
      <c r="J10" s="622"/>
      <c r="K10" s="622"/>
      <c r="L10" s="622"/>
      <c r="M10" s="622"/>
      <c r="N10" s="622"/>
      <c r="O10" s="622"/>
    </row>
    <row r="11" spans="2:18" s="492" customFormat="1" ht="18.75" x14ac:dyDescent="0.2">
      <c r="B11" s="497"/>
    </row>
    <row r="12" spans="2:18" s="492" customFormat="1" ht="18.75" customHeight="1" x14ac:dyDescent="0.2">
      <c r="B12" s="624" t="str">
        <f>'1.Титульный лист'!A12</f>
        <v>L_ 2022_14_Ц_7</v>
      </c>
      <c r="C12" s="624"/>
      <c r="D12" s="624"/>
      <c r="E12" s="624"/>
      <c r="F12" s="624"/>
      <c r="G12" s="624"/>
      <c r="H12" s="624"/>
      <c r="I12" s="624"/>
      <c r="J12" s="624"/>
      <c r="K12" s="624"/>
      <c r="L12" s="624"/>
      <c r="M12" s="624"/>
      <c r="N12" s="624"/>
      <c r="O12" s="624"/>
      <c r="P12" s="624"/>
    </row>
    <row r="13" spans="2:18" s="492" customFormat="1" ht="18.75" customHeight="1" x14ac:dyDescent="0.2">
      <c r="B13" s="622" t="s">
        <v>5</v>
      </c>
      <c r="C13" s="622"/>
      <c r="D13" s="622"/>
      <c r="E13" s="622"/>
      <c r="F13" s="622"/>
      <c r="G13" s="622"/>
      <c r="H13" s="622"/>
      <c r="I13" s="622"/>
      <c r="J13" s="622"/>
      <c r="K13" s="622"/>
      <c r="L13" s="622"/>
      <c r="M13" s="622"/>
      <c r="N13" s="622"/>
      <c r="O13" s="622"/>
      <c r="P13" s="622"/>
    </row>
    <row r="14" spans="2:18" s="499" customFormat="1" ht="15.75" customHeight="1" x14ac:dyDescent="0.2">
      <c r="B14" s="498"/>
    </row>
    <row r="15" spans="2:18" s="500" customFormat="1" ht="51" customHeight="1" x14ac:dyDescent="0.2">
      <c r="B15" s="627" t="str">
        <f>'1.Титульный лист'!A15</f>
        <v>Установка реклоузера на ВЛ-10 кВ Ф-4,Ф-5 ПС Иглино, Ф-8 ПС Минзитарово, (3 шт.)</v>
      </c>
      <c r="C15" s="627"/>
      <c r="D15" s="627"/>
      <c r="E15" s="627"/>
      <c r="F15" s="627"/>
      <c r="G15" s="627"/>
      <c r="H15" s="627"/>
      <c r="I15" s="627"/>
      <c r="J15" s="627"/>
      <c r="K15" s="627"/>
      <c r="L15" s="627"/>
      <c r="M15" s="627"/>
      <c r="N15" s="627"/>
      <c r="O15" s="627"/>
    </row>
    <row r="16" spans="2:18" s="500" customFormat="1" ht="15" customHeight="1" x14ac:dyDescent="0.2">
      <c r="B16" s="622" t="s">
        <v>4</v>
      </c>
      <c r="C16" s="622"/>
      <c r="D16" s="622"/>
      <c r="E16" s="622"/>
      <c r="F16" s="622"/>
      <c r="G16" s="622"/>
      <c r="H16" s="622"/>
      <c r="I16" s="622"/>
      <c r="J16" s="622"/>
      <c r="K16" s="622"/>
      <c r="L16" s="622"/>
      <c r="M16" s="622"/>
      <c r="N16" s="622"/>
      <c r="O16" s="622"/>
    </row>
    <row r="17" spans="2:15" s="500" customFormat="1" ht="15" customHeight="1" x14ac:dyDescent="0.2">
      <c r="B17" s="501"/>
    </row>
    <row r="18" spans="2:15" s="500" customFormat="1" ht="15" customHeight="1" x14ac:dyDescent="0.2">
      <c r="B18" s="625" t="s">
        <v>801</v>
      </c>
      <c r="C18" s="625"/>
      <c r="D18" s="625"/>
      <c r="E18" s="625"/>
      <c r="F18" s="625"/>
      <c r="G18" s="625"/>
      <c r="H18" s="625"/>
      <c r="I18" s="625"/>
      <c r="J18" s="625"/>
      <c r="K18" s="625"/>
      <c r="L18" s="625"/>
      <c r="M18" s="625"/>
      <c r="N18" s="625"/>
      <c r="O18" s="625"/>
    </row>
    <row r="19" spans="2:15" ht="18.75" x14ac:dyDescent="0.25">
      <c r="E19" s="504"/>
      <c r="F19" s="504"/>
      <c r="G19" s="504"/>
      <c r="H19" s="493"/>
    </row>
    <row r="20" spans="2:15" ht="15.75" x14ac:dyDescent="0.25">
      <c r="B20" s="505"/>
      <c r="C20" s="506"/>
      <c r="D20" s="507"/>
      <c r="E20" s="506"/>
      <c r="F20" s="506"/>
      <c r="G20" s="506"/>
      <c r="H20" s="506"/>
      <c r="I20" s="506"/>
    </row>
    <row r="21" spans="2:15" ht="14.25" customHeight="1" x14ac:dyDescent="0.25">
      <c r="B21" s="508" t="s">
        <v>249</v>
      </c>
      <c r="C21" s="509" t="s">
        <v>1</v>
      </c>
      <c r="D21" s="510"/>
      <c r="E21" s="511"/>
      <c r="F21" s="511"/>
      <c r="G21" s="511"/>
      <c r="H21" s="511"/>
      <c r="I21" s="512"/>
    </row>
    <row r="22" spans="2:15" ht="18.75" customHeight="1" x14ac:dyDescent="0.25">
      <c r="B22" s="513" t="s">
        <v>802</v>
      </c>
      <c r="C22" s="514">
        <f>'1.Титульный лист'!C47/1.2</f>
        <v>5.0509680000000001</v>
      </c>
      <c r="D22" s="515"/>
      <c r="E22" s="515"/>
      <c r="F22" s="515"/>
      <c r="G22" s="515"/>
      <c r="H22" s="515"/>
      <c r="I22" s="515"/>
      <c r="J22" s="515"/>
      <c r="K22" s="515"/>
      <c r="L22" s="515"/>
      <c r="M22" s="515"/>
    </row>
    <row r="23" spans="2:15" ht="22.5" customHeight="1" x14ac:dyDescent="0.25">
      <c r="B23" s="513" t="s">
        <v>803</v>
      </c>
      <c r="C23" s="514">
        <f>C22*0.012</f>
        <v>6.0611616E-2</v>
      </c>
      <c r="D23" s="515"/>
      <c r="E23" s="515"/>
      <c r="F23" s="515"/>
      <c r="G23" s="515"/>
      <c r="H23" s="515"/>
      <c r="I23" s="515"/>
      <c r="J23" s="515"/>
      <c r="K23" s="515"/>
      <c r="L23" s="515"/>
      <c r="M23" s="515"/>
    </row>
    <row r="24" spans="2:15" ht="17.25" customHeight="1" x14ac:dyDescent="0.25">
      <c r="B24" s="513" t="s">
        <v>804</v>
      </c>
      <c r="C24" s="514">
        <f>C22*0.014</f>
        <v>7.0713551999999999E-2</v>
      </c>
      <c r="D24" s="515"/>
      <c r="E24" s="515"/>
      <c r="F24" s="515"/>
      <c r="G24" s="515"/>
      <c r="H24" s="515"/>
      <c r="I24" s="515"/>
      <c r="J24" s="515"/>
      <c r="K24" s="515"/>
      <c r="L24" s="515"/>
      <c r="M24" s="515"/>
    </row>
    <row r="25" spans="2:15" ht="17.25" customHeight="1" x14ac:dyDescent="0.25">
      <c r="B25" s="513" t="s">
        <v>248</v>
      </c>
      <c r="C25" s="516">
        <f>VLOOKUP('[2]1. сводные данные'!C$22:E$22,'[2]аналитика эк. эф. (скрытый)'!B$6:L$27,7,0)</f>
        <v>12</v>
      </c>
      <c r="D25" s="515"/>
      <c r="E25" s="515"/>
      <c r="F25" s="515"/>
      <c r="G25" s="515"/>
      <c r="H25" s="515"/>
      <c r="I25" s="515"/>
      <c r="J25" s="515"/>
      <c r="K25" s="515"/>
      <c r="L25" s="515"/>
      <c r="M25" s="515"/>
    </row>
    <row r="26" spans="2:15" ht="17.25" customHeight="1" x14ac:dyDescent="0.25">
      <c r="B26" s="513" t="s">
        <v>805</v>
      </c>
      <c r="C26" s="514">
        <v>0</v>
      </c>
      <c r="D26" s="515"/>
      <c r="E26" s="515"/>
      <c r="F26" s="515"/>
      <c r="G26" s="515"/>
      <c r="H26" s="515"/>
      <c r="I26" s="515"/>
      <c r="J26" s="515"/>
      <c r="K26" s="515"/>
      <c r="L26" s="515"/>
      <c r="M26" s="515"/>
    </row>
    <row r="27" spans="2:15" ht="17.25" customHeight="1" x14ac:dyDescent="0.25">
      <c r="B27" s="513" t="s">
        <v>247</v>
      </c>
      <c r="C27" s="517">
        <v>1</v>
      </c>
      <c r="D27" s="515"/>
      <c r="E27" s="515"/>
      <c r="F27" s="515"/>
      <c r="G27" s="515"/>
      <c r="H27" s="515"/>
      <c r="I27" s="515"/>
      <c r="J27" s="515"/>
      <c r="K27" s="515"/>
      <c r="L27" s="515"/>
      <c r="M27" s="515"/>
    </row>
    <row r="28" spans="2:15" ht="21" customHeight="1" x14ac:dyDescent="0.25">
      <c r="B28" s="513" t="s">
        <v>246</v>
      </c>
      <c r="C28" s="518">
        <v>0.03</v>
      </c>
      <c r="D28" s="519"/>
      <c r="E28" s="515"/>
      <c r="F28" s="515"/>
      <c r="G28" s="515"/>
      <c r="H28" s="515"/>
      <c r="I28" s="515"/>
      <c r="J28" s="515"/>
      <c r="K28" s="515"/>
      <c r="L28" s="515"/>
      <c r="M28" s="515"/>
    </row>
    <row r="29" spans="2:15" s="523" customFormat="1" ht="21" customHeight="1" x14ac:dyDescent="0.25">
      <c r="B29" s="520"/>
      <c r="C29" s="521"/>
      <c r="D29" s="522"/>
      <c r="E29" s="522"/>
      <c r="F29" s="522"/>
      <c r="G29" s="522"/>
      <c r="H29" s="522"/>
      <c r="I29" s="522"/>
      <c r="J29" s="522"/>
      <c r="K29" s="522"/>
      <c r="L29" s="522"/>
      <c r="M29" s="522"/>
    </row>
    <row r="30" spans="2:15" ht="15.75" customHeight="1" x14ac:dyDescent="0.25">
      <c r="B30" s="524" t="s">
        <v>806</v>
      </c>
      <c r="C30" s="525"/>
      <c r="D30" s="525">
        <v>2022</v>
      </c>
      <c r="E30" s="525">
        <v>2023</v>
      </c>
      <c r="F30" s="525">
        <v>2024</v>
      </c>
      <c r="G30" s="525">
        <v>2025</v>
      </c>
      <c r="H30" s="525">
        <v>2026</v>
      </c>
      <c r="I30" s="525">
        <v>2027</v>
      </c>
      <c r="J30" s="525">
        <v>2028</v>
      </c>
      <c r="K30" s="525">
        <v>2029</v>
      </c>
      <c r="L30" s="525">
        <v>2030</v>
      </c>
      <c r="M30" s="525">
        <v>2031</v>
      </c>
    </row>
    <row r="31" spans="2:15" ht="12" customHeight="1" x14ac:dyDescent="0.25">
      <c r="B31" s="513" t="s">
        <v>245</v>
      </c>
      <c r="C31" s="526"/>
      <c r="D31" s="514">
        <v>1</v>
      </c>
      <c r="E31" s="514">
        <v>1.0349999999999999</v>
      </c>
      <c r="F31" s="514">
        <v>1.034</v>
      </c>
      <c r="G31" s="514">
        <v>1.04</v>
      </c>
      <c r="H31" s="514">
        <v>1.04</v>
      </c>
      <c r="I31" s="514">
        <v>1.04</v>
      </c>
      <c r="J31" s="514">
        <v>1.04</v>
      </c>
      <c r="K31" s="514">
        <v>1.04</v>
      </c>
      <c r="L31" s="514">
        <v>1.04</v>
      </c>
      <c r="M31" s="514">
        <v>1.04</v>
      </c>
    </row>
    <row r="32" spans="2:15" ht="12" customHeight="1" x14ac:dyDescent="0.25">
      <c r="B32" s="513" t="s">
        <v>244</v>
      </c>
      <c r="C32" s="526"/>
      <c r="D32" s="514">
        <f>D31</f>
        <v>1</v>
      </c>
      <c r="E32" s="514">
        <f>E31</f>
        <v>1.0349999999999999</v>
      </c>
      <c r="F32" s="514">
        <f>E32*F31</f>
        <v>1.07019</v>
      </c>
      <c r="G32" s="514">
        <f>F32*G31</f>
        <v>1.1129975999999999</v>
      </c>
      <c r="H32" s="514">
        <f t="shared" ref="H32:L32" si="0">G32*H31</f>
        <v>1.1575175039999999</v>
      </c>
      <c r="I32" s="514">
        <f t="shared" si="0"/>
        <v>1.2038182041599998</v>
      </c>
      <c r="J32" s="514">
        <f t="shared" si="0"/>
        <v>1.2519709323263999</v>
      </c>
      <c r="K32" s="514">
        <f t="shared" si="0"/>
        <v>1.302049769619456</v>
      </c>
      <c r="L32" s="514">
        <f t="shared" si="0"/>
        <v>1.3541317604042342</v>
      </c>
      <c r="M32" s="514">
        <f>L32*M31</f>
        <v>1.4082970308204037</v>
      </c>
    </row>
    <row r="33" spans="2:16" ht="10.5" customHeight="1" x14ac:dyDescent="0.25">
      <c r="B33" s="520"/>
      <c r="C33" s="527"/>
      <c r="D33" s="522"/>
      <c r="E33" s="528"/>
      <c r="F33" s="528"/>
      <c r="G33" s="529"/>
    </row>
    <row r="34" spans="2:16" ht="18.75" customHeight="1" x14ac:dyDescent="0.25">
      <c r="B34" s="530" t="s">
        <v>807</v>
      </c>
      <c r="C34" s="531" t="s">
        <v>808</v>
      </c>
      <c r="D34" s="531">
        <f t="shared" ref="D34:M34" si="1">D30</f>
        <v>2022</v>
      </c>
      <c r="E34" s="531">
        <f t="shared" si="1"/>
        <v>2023</v>
      </c>
      <c r="F34" s="525">
        <f t="shared" si="1"/>
        <v>2024</v>
      </c>
      <c r="G34" s="525">
        <f t="shared" si="1"/>
        <v>2025</v>
      </c>
      <c r="H34" s="525">
        <f t="shared" si="1"/>
        <v>2026</v>
      </c>
      <c r="I34" s="525">
        <f t="shared" si="1"/>
        <v>2027</v>
      </c>
      <c r="J34" s="525">
        <f t="shared" si="1"/>
        <v>2028</v>
      </c>
      <c r="K34" s="525">
        <f t="shared" si="1"/>
        <v>2029</v>
      </c>
      <c r="L34" s="525">
        <f t="shared" si="1"/>
        <v>2030</v>
      </c>
      <c r="M34" s="525">
        <f t="shared" si="1"/>
        <v>2031</v>
      </c>
    </row>
    <row r="35" spans="2:16" s="538" customFormat="1" ht="21" customHeight="1" x14ac:dyDescent="0.25">
      <c r="B35" s="532" t="s">
        <v>809</v>
      </c>
      <c r="C35" s="533" t="s">
        <v>810</v>
      </c>
      <c r="D35" s="534">
        <f>C22*0.14</f>
        <v>0.70713552000000013</v>
      </c>
      <c r="E35" s="535">
        <f>$D$35*E32</f>
        <v>0.73188526320000002</v>
      </c>
      <c r="F35" s="535">
        <f>$D$35*F32</f>
        <v>0.75676936214880008</v>
      </c>
      <c r="G35" s="535">
        <f t="shared" ref="G35:M35" si="2">$D$35*G32</f>
        <v>0.78704013663475214</v>
      </c>
      <c r="H35" s="535">
        <f>$D$35*H32</f>
        <v>0.81852174210014217</v>
      </c>
      <c r="I35" s="535">
        <f t="shared" si="2"/>
        <v>0.85126261178414786</v>
      </c>
      <c r="J35" s="535">
        <f t="shared" si="2"/>
        <v>0.88531311625551379</v>
      </c>
      <c r="K35" s="535">
        <f t="shared" si="2"/>
        <v>0.92072564090573439</v>
      </c>
      <c r="L35" s="535">
        <f t="shared" si="2"/>
        <v>0.95755466654196375</v>
      </c>
      <c r="M35" s="535">
        <f t="shared" si="2"/>
        <v>0.99585685320364237</v>
      </c>
      <c r="N35" s="536"/>
      <c r="O35" s="537"/>
      <c r="P35" s="537"/>
    </row>
    <row r="36" spans="2:16" s="540" customFormat="1" ht="18.75" customHeight="1" x14ac:dyDescent="0.25">
      <c r="B36" s="539" t="s">
        <v>811</v>
      </c>
      <c r="C36" s="533" t="s">
        <v>810</v>
      </c>
      <c r="D36" s="534">
        <f>SUM(D37:D39)</f>
        <v>6.0611616E-2</v>
      </c>
      <c r="E36" s="534">
        <f t="shared" ref="E36:M36" si="3">SUM(E37:E39)</f>
        <v>6.273302255999999E-2</v>
      </c>
      <c r="F36" s="534">
        <f t="shared" si="3"/>
        <v>6.486594532704E-2</v>
      </c>
      <c r="G36" s="534">
        <f t="shared" si="3"/>
        <v>6.7460583140121599E-2</v>
      </c>
      <c r="H36" s="534">
        <f t="shared" si="3"/>
        <v>7.0159006465726453E-2</v>
      </c>
      <c r="I36" s="534">
        <f t="shared" si="3"/>
        <v>7.296536672435551E-2</v>
      </c>
      <c r="J36" s="534">
        <f t="shared" si="3"/>
        <v>7.5883981393329733E-2</v>
      </c>
      <c r="K36" s="534">
        <f t="shared" si="3"/>
        <v>7.8919340649062933E-2</v>
      </c>
      <c r="L36" s="534">
        <f t="shared" si="3"/>
        <v>8.2076114275025452E-2</v>
      </c>
      <c r="M36" s="534">
        <f t="shared" si="3"/>
        <v>8.5359158846026476E-2</v>
      </c>
    </row>
    <row r="37" spans="2:16" s="540" customFormat="1" ht="18.75" customHeight="1" x14ac:dyDescent="0.25">
      <c r="B37" s="513" t="s">
        <v>812</v>
      </c>
      <c r="C37" s="533" t="s">
        <v>810</v>
      </c>
      <c r="D37" s="514">
        <f>C23</f>
        <v>6.0611616E-2</v>
      </c>
      <c r="E37" s="514">
        <f>$D$37*E32</f>
        <v>6.273302255999999E-2</v>
      </c>
      <c r="F37" s="514">
        <f t="shared" ref="F37:M37" si="4">$D$37*F32</f>
        <v>6.486594532704E-2</v>
      </c>
      <c r="G37" s="514">
        <f t="shared" si="4"/>
        <v>6.7460583140121599E-2</v>
      </c>
      <c r="H37" s="514">
        <f t="shared" si="4"/>
        <v>7.0159006465726453E-2</v>
      </c>
      <c r="I37" s="514">
        <f t="shared" si="4"/>
        <v>7.296536672435551E-2</v>
      </c>
      <c r="J37" s="514">
        <f t="shared" si="4"/>
        <v>7.5883981393329733E-2</v>
      </c>
      <c r="K37" s="514">
        <f t="shared" si="4"/>
        <v>7.8919340649062933E-2</v>
      </c>
      <c r="L37" s="514">
        <f t="shared" si="4"/>
        <v>8.2076114275025452E-2</v>
      </c>
      <c r="M37" s="514">
        <f t="shared" si="4"/>
        <v>8.5359158846026476E-2</v>
      </c>
    </row>
    <row r="38" spans="2:16" ht="18.75" customHeight="1" x14ac:dyDescent="0.25">
      <c r="B38" s="513" t="s">
        <v>813</v>
      </c>
      <c r="C38" s="533" t="s">
        <v>810</v>
      </c>
      <c r="D38" s="514">
        <v>0</v>
      </c>
      <c r="E38" s="514">
        <f>$D$38*E32</f>
        <v>0</v>
      </c>
      <c r="F38" s="514">
        <f t="shared" ref="F38:M38" si="5">$D$38*F32</f>
        <v>0</v>
      </c>
      <c r="G38" s="514">
        <f t="shared" si="5"/>
        <v>0</v>
      </c>
      <c r="H38" s="514">
        <f t="shared" si="5"/>
        <v>0</v>
      </c>
      <c r="I38" s="514">
        <f t="shared" si="5"/>
        <v>0</v>
      </c>
      <c r="J38" s="514">
        <f t="shared" si="5"/>
        <v>0</v>
      </c>
      <c r="K38" s="514">
        <f t="shared" si="5"/>
        <v>0</v>
      </c>
      <c r="L38" s="514">
        <f t="shared" si="5"/>
        <v>0</v>
      </c>
      <c r="M38" s="514">
        <f t="shared" si="5"/>
        <v>0</v>
      </c>
    </row>
    <row r="39" spans="2:16" ht="15.75" customHeight="1" x14ac:dyDescent="0.25">
      <c r="B39" s="513" t="s">
        <v>814</v>
      </c>
      <c r="C39" s="533" t="s">
        <v>810</v>
      </c>
      <c r="D39" s="514">
        <f>C26</f>
        <v>0</v>
      </c>
      <c r="E39" s="514">
        <f>D39*E32</f>
        <v>0</v>
      </c>
      <c r="F39" s="514">
        <f t="shared" ref="F39:M39" si="6">E39*F32</f>
        <v>0</v>
      </c>
      <c r="G39" s="514">
        <f t="shared" si="6"/>
        <v>0</v>
      </c>
      <c r="H39" s="514">
        <f t="shared" si="6"/>
        <v>0</v>
      </c>
      <c r="I39" s="514">
        <f t="shared" si="6"/>
        <v>0</v>
      </c>
      <c r="J39" s="514">
        <f t="shared" si="6"/>
        <v>0</v>
      </c>
      <c r="K39" s="514">
        <f t="shared" si="6"/>
        <v>0</v>
      </c>
      <c r="L39" s="514">
        <f t="shared" si="6"/>
        <v>0</v>
      </c>
      <c r="M39" s="514">
        <f t="shared" si="6"/>
        <v>0</v>
      </c>
    </row>
    <row r="40" spans="2:16" ht="27.75" customHeight="1" x14ac:dyDescent="0.25">
      <c r="B40" s="541" t="s">
        <v>815</v>
      </c>
      <c r="C40" s="533" t="s">
        <v>810</v>
      </c>
      <c r="D40" s="542">
        <f>D35-D36</f>
        <v>0.64652390400000015</v>
      </c>
      <c r="E40" s="534">
        <f t="shared" ref="E40:M40" si="7">E35-E36</f>
        <v>0.66915224064000001</v>
      </c>
      <c r="F40" s="534">
        <f t="shared" si="7"/>
        <v>0.69190341682176004</v>
      </c>
      <c r="G40" s="534">
        <f t="shared" si="7"/>
        <v>0.71957955349463054</v>
      </c>
      <c r="H40" s="534">
        <f t="shared" si="7"/>
        <v>0.74836273563441569</v>
      </c>
      <c r="I40" s="534">
        <f t="shared" si="7"/>
        <v>0.77829724505979236</v>
      </c>
      <c r="J40" s="534">
        <f t="shared" si="7"/>
        <v>0.80942913486218404</v>
      </c>
      <c r="K40" s="534">
        <f t="shared" si="7"/>
        <v>0.84180630025667147</v>
      </c>
      <c r="L40" s="534">
        <f t="shared" si="7"/>
        <v>0.87547855226693827</v>
      </c>
      <c r="M40" s="534">
        <f t="shared" si="7"/>
        <v>0.91049769435761585</v>
      </c>
    </row>
    <row r="41" spans="2:16" ht="20.25" customHeight="1" x14ac:dyDescent="0.25">
      <c r="B41" s="543"/>
      <c r="C41" s="544"/>
      <c r="D41" s="545"/>
      <c r="E41" s="546"/>
      <c r="F41" s="546"/>
      <c r="G41" s="547"/>
    </row>
    <row r="42" spans="2:16" ht="15" customHeight="1" x14ac:dyDescent="0.25">
      <c r="B42" s="628" t="s">
        <v>816</v>
      </c>
      <c r="C42" s="630" t="s">
        <v>808</v>
      </c>
      <c r="D42" s="632" t="s">
        <v>817</v>
      </c>
      <c r="E42" s="632"/>
      <c r="F42" s="632"/>
      <c r="G42" s="632"/>
      <c r="H42" s="632"/>
      <c r="I42" s="632"/>
      <c r="J42" s="632"/>
      <c r="K42" s="632"/>
      <c r="L42" s="632"/>
      <c r="M42" s="632"/>
    </row>
    <row r="43" spans="2:16" ht="15" customHeight="1" x14ac:dyDescent="0.25">
      <c r="B43" s="629"/>
      <c r="C43" s="631"/>
      <c r="D43" s="525">
        <v>1</v>
      </c>
      <c r="E43" s="525">
        <v>2</v>
      </c>
      <c r="F43" s="525">
        <v>3</v>
      </c>
      <c r="G43" s="525">
        <v>4</v>
      </c>
      <c r="H43" s="525">
        <v>5</v>
      </c>
      <c r="I43" s="525">
        <v>6</v>
      </c>
      <c r="J43" s="525">
        <v>7</v>
      </c>
      <c r="K43" s="525">
        <v>8</v>
      </c>
      <c r="L43" s="525">
        <v>9</v>
      </c>
      <c r="M43" s="525">
        <v>10</v>
      </c>
    </row>
    <row r="44" spans="2:16" s="549" customFormat="1" ht="29.25" customHeight="1" x14ac:dyDescent="0.25">
      <c r="B44" s="539" t="s">
        <v>815</v>
      </c>
      <c r="C44" s="548" t="s">
        <v>810</v>
      </c>
      <c r="D44" s="514">
        <f>D40</f>
        <v>0.64652390400000015</v>
      </c>
      <c r="E44" s="514">
        <f t="shared" ref="E44:M44" si="8">E40</f>
        <v>0.66915224064000001</v>
      </c>
      <c r="F44" s="514">
        <f t="shared" si="8"/>
        <v>0.69190341682176004</v>
      </c>
      <c r="G44" s="514">
        <f t="shared" si="8"/>
        <v>0.71957955349463054</v>
      </c>
      <c r="H44" s="514">
        <f t="shared" si="8"/>
        <v>0.74836273563441569</v>
      </c>
      <c r="I44" s="514">
        <f t="shared" si="8"/>
        <v>0.77829724505979236</v>
      </c>
      <c r="J44" s="514">
        <f t="shared" si="8"/>
        <v>0.80942913486218404</v>
      </c>
      <c r="K44" s="514">
        <f t="shared" si="8"/>
        <v>0.84180630025667147</v>
      </c>
      <c r="L44" s="514">
        <f t="shared" si="8"/>
        <v>0.87547855226693827</v>
      </c>
      <c r="M44" s="514">
        <f t="shared" si="8"/>
        <v>0.91049769435761585</v>
      </c>
    </row>
    <row r="45" spans="2:16" s="549" customFormat="1" ht="21.75" customHeight="1" x14ac:dyDescent="0.25">
      <c r="B45" s="539" t="s">
        <v>818</v>
      </c>
      <c r="C45" s="516" t="s">
        <v>810</v>
      </c>
      <c r="D45" s="550">
        <f>-C22</f>
        <v>-5.0509680000000001</v>
      </c>
      <c r="E45" s="550">
        <f>-'[2]1. сводные данные'!M47</f>
        <v>0</v>
      </c>
      <c r="F45" s="514"/>
      <c r="G45" s="551"/>
      <c r="H45" s="552"/>
      <c r="I45" s="552"/>
      <c r="J45" s="552"/>
      <c r="K45" s="552"/>
      <c r="L45" s="552"/>
      <c r="M45" s="552"/>
    </row>
    <row r="46" spans="2:16" s="549" customFormat="1" ht="19.5" customHeight="1" x14ac:dyDescent="0.25">
      <c r="B46" s="539" t="s">
        <v>819</v>
      </c>
      <c r="C46" s="516" t="s">
        <v>810</v>
      </c>
      <c r="D46" s="514">
        <f>SUM(D44:D45)</f>
        <v>-4.4044440959999998</v>
      </c>
      <c r="E46" s="514">
        <f t="shared" ref="E46:M46" si="9">SUM(E44:E45)</f>
        <v>0.66915224064000001</v>
      </c>
      <c r="F46" s="514">
        <f>SUM(F44:F45)</f>
        <v>0.69190341682176004</v>
      </c>
      <c r="G46" s="514">
        <f t="shared" si="9"/>
        <v>0.71957955349463054</v>
      </c>
      <c r="H46" s="514">
        <f t="shared" si="9"/>
        <v>0.74836273563441569</v>
      </c>
      <c r="I46" s="514">
        <f t="shared" si="9"/>
        <v>0.77829724505979236</v>
      </c>
      <c r="J46" s="514">
        <f t="shared" si="9"/>
        <v>0.80942913486218404</v>
      </c>
      <c r="K46" s="514">
        <f t="shared" si="9"/>
        <v>0.84180630025667147</v>
      </c>
      <c r="L46" s="514">
        <f t="shared" si="9"/>
        <v>0.87547855226693827</v>
      </c>
      <c r="M46" s="514">
        <f t="shared" si="9"/>
        <v>0.91049769435761585</v>
      </c>
    </row>
    <row r="47" spans="2:16" s="549" customFormat="1" ht="21" customHeight="1" x14ac:dyDescent="0.25">
      <c r="B47" s="539" t="s">
        <v>820</v>
      </c>
      <c r="C47" s="516" t="s">
        <v>810</v>
      </c>
      <c r="D47" s="514">
        <f>D46</f>
        <v>-4.4044440959999998</v>
      </c>
      <c r="E47" s="514">
        <f>D47+E46</f>
        <v>-3.7352918553599999</v>
      </c>
      <c r="F47" s="514">
        <f>E47+F46</f>
        <v>-3.0433884385382397</v>
      </c>
      <c r="G47" s="514">
        <f t="shared" ref="G47:L47" si="10">F47+G46</f>
        <v>-2.3238088850436092</v>
      </c>
      <c r="H47" s="514">
        <f t="shared" si="10"/>
        <v>-1.5754461494091934</v>
      </c>
      <c r="I47" s="514">
        <f>H47+I46</f>
        <v>-0.797148904349401</v>
      </c>
      <c r="J47" s="514">
        <f t="shared" si="10"/>
        <v>1.2280230512783041E-2</v>
      </c>
      <c r="K47" s="514">
        <f t="shared" si="10"/>
        <v>0.85408653076945451</v>
      </c>
      <c r="L47" s="514">
        <f t="shared" si="10"/>
        <v>1.7295650830363929</v>
      </c>
      <c r="M47" s="514">
        <f>L47+M46</f>
        <v>2.6400627773940086</v>
      </c>
    </row>
    <row r="48" spans="2:16" s="549" customFormat="1" ht="17.25" customHeight="1" x14ac:dyDescent="0.25">
      <c r="B48" s="513" t="s">
        <v>243</v>
      </c>
      <c r="C48" s="514"/>
      <c r="D48" s="514">
        <f>1/(1+$C$28)^(D43-1)</f>
        <v>1</v>
      </c>
      <c r="E48" s="514">
        <f>1/(1+$C$28)^(E43-1)</f>
        <v>0.970873786407767</v>
      </c>
      <c r="F48" s="514">
        <f t="shared" ref="F48:M48" si="11">1/(1+$C$28)^(F43-1)</f>
        <v>0.94259590913375435</v>
      </c>
      <c r="G48" s="514">
        <f t="shared" si="11"/>
        <v>0.91514165935315961</v>
      </c>
      <c r="H48" s="514">
        <f t="shared" si="11"/>
        <v>0.888487047915689</v>
      </c>
      <c r="I48" s="514">
        <f t="shared" si="11"/>
        <v>0.86260878438416411</v>
      </c>
      <c r="J48" s="514">
        <f t="shared" si="11"/>
        <v>0.83748425668365445</v>
      </c>
      <c r="K48" s="514">
        <f t="shared" si="11"/>
        <v>0.81309151134335378</v>
      </c>
      <c r="L48" s="514">
        <f t="shared" si="11"/>
        <v>0.78940923431393573</v>
      </c>
      <c r="M48" s="514">
        <f t="shared" si="11"/>
        <v>0.76641673234362695</v>
      </c>
    </row>
    <row r="49" spans="2:14" s="549" customFormat="1" ht="17.25" customHeight="1" x14ac:dyDescent="0.25">
      <c r="B49" s="539" t="s">
        <v>821</v>
      </c>
      <c r="C49" s="516" t="s">
        <v>810</v>
      </c>
      <c r="D49" s="514">
        <f>D46*D48</f>
        <v>-4.4044440959999998</v>
      </c>
      <c r="E49" s="514">
        <f>E46*E48</f>
        <v>0.64966236955339807</v>
      </c>
      <c r="F49" s="514">
        <f t="shared" ref="F49:M49" si="12">F46*F48</f>
        <v>0.65218533021185787</v>
      </c>
      <c r="G49" s="514">
        <f t="shared" si="12"/>
        <v>0.65851722662168188</v>
      </c>
      <c r="H49" s="514">
        <f t="shared" si="12"/>
        <v>0.66491059775393124</v>
      </c>
      <c r="I49" s="514">
        <f t="shared" si="12"/>
        <v>0.67136604045057136</v>
      </c>
      <c r="J49" s="514">
        <f t="shared" si="12"/>
        <v>0.67788415734814966</v>
      </c>
      <c r="K49" s="514">
        <f t="shared" si="12"/>
        <v>0.68446555693405409</v>
      </c>
      <c r="L49" s="514">
        <f t="shared" si="12"/>
        <v>0.6911108536033167</v>
      </c>
      <c r="M49" s="514">
        <f t="shared" si="12"/>
        <v>0.69782066771597029</v>
      </c>
    </row>
    <row r="50" spans="2:14" s="549" customFormat="1" ht="27" customHeight="1" x14ac:dyDescent="0.25">
      <c r="B50" s="539" t="s">
        <v>822</v>
      </c>
      <c r="C50" s="516" t="s">
        <v>810</v>
      </c>
      <c r="D50" s="514">
        <f>D48*D47</f>
        <v>-4.4044440959999998</v>
      </c>
      <c r="E50" s="514">
        <f>E48*E47</f>
        <v>-3.6264969469514563</v>
      </c>
      <c r="F50" s="514">
        <f t="shared" ref="F50:M50" si="13">F48*F47</f>
        <v>-2.8686854920711093</v>
      </c>
      <c r="G50" s="514">
        <f t="shared" si="13"/>
        <v>-2.1266143190784241</v>
      </c>
      <c r="H50" s="514">
        <f t="shared" si="13"/>
        <v>-1.3997634984387137</v>
      </c>
      <c r="I50" s="514">
        <f t="shared" si="13"/>
        <v>-0.68762764735400506</v>
      </c>
      <c r="J50" s="514">
        <f t="shared" si="13"/>
        <v>1.0284499722902038E-2</v>
      </c>
      <c r="K50" s="514">
        <f t="shared" si="13"/>
        <v>0.69445050812133757</v>
      </c>
      <c r="L50" s="514">
        <f t="shared" si="13"/>
        <v>1.3653346478958777</v>
      </c>
      <c r="M50" s="514">
        <f t="shared" si="13"/>
        <v>2.0233882870323563</v>
      </c>
    </row>
    <row r="51" spans="2:14" s="555" customFormat="1" ht="12.75" customHeight="1" x14ac:dyDescent="0.25">
      <c r="B51" s="553"/>
      <c r="C51" s="554"/>
      <c r="D51" s="554"/>
      <c r="E51" s="554"/>
      <c r="F51" s="554"/>
      <c r="G51" s="554"/>
      <c r="H51" s="554"/>
      <c r="I51" s="554"/>
      <c r="J51" s="554"/>
      <c r="K51" s="554"/>
      <c r="L51" s="554"/>
      <c r="M51" s="554"/>
    </row>
    <row r="52" spans="2:14" s="549" customFormat="1" ht="29.25" customHeight="1" x14ac:dyDescent="0.25">
      <c r="B52" s="556" t="s">
        <v>823</v>
      </c>
      <c r="C52" s="557" t="s">
        <v>808</v>
      </c>
      <c r="D52" s="557" t="s">
        <v>824</v>
      </c>
      <c r="E52" s="554"/>
      <c r="F52" s="554"/>
      <c r="G52" s="554"/>
      <c r="H52" s="554"/>
      <c r="I52" s="554"/>
      <c r="J52" s="554"/>
      <c r="K52" s="554"/>
      <c r="L52" s="554"/>
      <c r="M52" s="554"/>
      <c r="N52" s="555"/>
    </row>
    <row r="53" spans="2:14" s="549" customFormat="1" ht="18" customHeight="1" x14ac:dyDescent="0.25">
      <c r="B53" s="539" t="s">
        <v>825</v>
      </c>
      <c r="C53" s="516" t="s">
        <v>810</v>
      </c>
      <c r="D53" s="516">
        <f>SUM(D49:M49)</f>
        <v>1.6434787041929315</v>
      </c>
      <c r="E53" s="558"/>
      <c r="F53" s="558"/>
      <c r="G53" s="559"/>
      <c r="H53" s="555"/>
      <c r="I53" s="555"/>
      <c r="J53" s="555"/>
      <c r="K53" s="555"/>
      <c r="L53" s="555"/>
      <c r="M53" s="555"/>
      <c r="N53" s="555"/>
    </row>
    <row r="54" spans="2:14" s="549" customFormat="1" ht="16.5" customHeight="1" x14ac:dyDescent="0.25">
      <c r="B54" s="560" t="s">
        <v>242</v>
      </c>
      <c r="C54" s="517" t="s">
        <v>596</v>
      </c>
      <c r="D54" s="517">
        <f>IRR(D46:M46)</f>
        <v>9.9685044534684186E-2</v>
      </c>
      <c r="E54" s="558"/>
      <c r="F54" s="558"/>
      <c r="G54" s="559"/>
      <c r="H54" s="555"/>
      <c r="I54" s="555"/>
      <c r="J54" s="555"/>
      <c r="K54" s="555"/>
      <c r="L54" s="555"/>
      <c r="M54" s="555"/>
      <c r="N54" s="555"/>
    </row>
    <row r="55" spans="2:14" s="549" customFormat="1" x14ac:dyDescent="0.25">
      <c r="B55" s="560" t="s">
        <v>826</v>
      </c>
      <c r="C55" s="548" t="s">
        <v>827</v>
      </c>
      <c r="D55" s="548">
        <f>IF(M47&lt;0,"не окупается",(COUNTIF(D47:M47,"&lt;0")+1))</f>
        <v>7</v>
      </c>
      <c r="E55" s="558"/>
      <c r="F55" s="558"/>
      <c r="G55" s="561"/>
      <c r="H55" s="555"/>
      <c r="I55" s="555"/>
      <c r="J55" s="555"/>
      <c r="K55" s="555"/>
      <c r="L55" s="555"/>
      <c r="M55" s="555"/>
      <c r="N55" s="555"/>
    </row>
    <row r="56" spans="2:14" s="549" customFormat="1" ht="15.75" customHeight="1" x14ac:dyDescent="0.25">
      <c r="B56" s="539" t="s">
        <v>828</v>
      </c>
      <c r="C56" s="548" t="s">
        <v>827</v>
      </c>
      <c r="D56" s="548">
        <f>IF(M50&lt;0,"не окупается",(COUNTIF(D50:M50,"&lt;0")+1))</f>
        <v>7</v>
      </c>
      <c r="E56" s="558"/>
      <c r="F56" s="558"/>
      <c r="G56" s="562"/>
      <c r="H56" s="555"/>
      <c r="I56" s="555"/>
      <c r="J56" s="555"/>
      <c r="K56" s="555"/>
      <c r="L56" s="555"/>
      <c r="M56" s="555"/>
      <c r="N56" s="555"/>
    </row>
    <row r="57" spans="2:14" ht="13.5" customHeight="1" x14ac:dyDescent="0.25">
      <c r="B57" s="563"/>
      <c r="C57" s="547"/>
      <c r="D57" s="547"/>
      <c r="E57" s="547"/>
      <c r="F57" s="547"/>
      <c r="G57" s="547"/>
      <c r="H57" s="547"/>
      <c r="I57" s="564"/>
    </row>
    <row r="58" spans="2:14" ht="21" customHeight="1" x14ac:dyDescent="0.25">
      <c r="B58" s="565" t="s">
        <v>829</v>
      </c>
      <c r="C58" s="566"/>
      <c r="D58" s="566"/>
      <c r="E58" s="566"/>
      <c r="F58" s="566"/>
      <c r="G58" s="566"/>
      <c r="H58" s="566"/>
      <c r="I58" s="567"/>
      <c r="J58" s="568"/>
      <c r="K58" s="568"/>
      <c r="L58" s="568"/>
      <c r="M58" s="568"/>
    </row>
    <row r="59" spans="2:14" ht="15" customHeight="1" x14ac:dyDescent="0.25">
      <c r="B59" s="569" t="s">
        <v>830</v>
      </c>
      <c r="C59" s="566"/>
      <c r="D59" s="566"/>
      <c r="E59" s="566"/>
      <c r="F59" s="566"/>
      <c r="G59" s="566"/>
      <c r="H59" s="566"/>
      <c r="I59" s="567"/>
      <c r="J59" s="568"/>
      <c r="K59" s="568"/>
      <c r="L59" s="568"/>
      <c r="M59" s="568"/>
    </row>
    <row r="60" spans="2:14" ht="21" customHeight="1" x14ac:dyDescent="0.25">
      <c r="B60" s="626" t="s">
        <v>831</v>
      </c>
      <c r="C60" s="626"/>
      <c r="D60" s="626"/>
      <c r="E60" s="626"/>
      <c r="F60" s="626"/>
      <c r="G60" s="626"/>
      <c r="H60" s="626"/>
      <c r="I60" s="626"/>
      <c r="J60" s="626"/>
      <c r="K60" s="626"/>
      <c r="L60" s="626"/>
      <c r="M60" s="626"/>
    </row>
    <row r="61" spans="2:14" ht="16.5" customHeight="1" x14ac:dyDescent="0.25">
      <c r="B61" s="626" t="s">
        <v>832</v>
      </c>
      <c r="C61" s="626"/>
      <c r="D61" s="626"/>
      <c r="E61" s="626"/>
      <c r="F61" s="626"/>
      <c r="G61" s="626"/>
      <c r="H61" s="626"/>
      <c r="I61" s="626"/>
      <c r="J61" s="626"/>
      <c r="K61" s="626"/>
      <c r="L61" s="626"/>
      <c r="M61" s="626"/>
    </row>
    <row r="62" spans="2:14" ht="18.75" customHeight="1" x14ac:dyDescent="0.25">
      <c r="B62" s="626" t="s">
        <v>833</v>
      </c>
      <c r="C62" s="626"/>
      <c r="D62" s="626"/>
      <c r="E62" s="626"/>
      <c r="F62" s="626"/>
      <c r="G62" s="626"/>
      <c r="H62" s="626"/>
      <c r="I62" s="626"/>
      <c r="J62" s="626"/>
      <c r="K62" s="626"/>
      <c r="L62" s="626"/>
      <c r="M62" s="626"/>
    </row>
  </sheetData>
  <mergeCells count="15">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50" zoomScaleSheetLayoutView="100" workbookViewId="0">
      <selection activeCell="K60" sqref="K60"/>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573" t="str">
        <f>'1.Титульный лист'!A5</f>
        <v>Год раскрытия информации:  2022 год</v>
      </c>
      <c r="B5" s="573"/>
      <c r="C5" s="573"/>
      <c r="D5" s="573"/>
      <c r="E5" s="573"/>
      <c r="F5" s="573"/>
      <c r="G5" s="573"/>
      <c r="H5" s="573"/>
      <c r="I5" s="573"/>
      <c r="J5" s="573"/>
      <c r="K5" s="573"/>
      <c r="L5" s="573"/>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577" t="s">
        <v>7</v>
      </c>
      <c r="B7" s="577"/>
      <c r="C7" s="577"/>
      <c r="D7" s="577"/>
      <c r="E7" s="577"/>
      <c r="F7" s="577"/>
      <c r="G7" s="577"/>
      <c r="H7" s="577"/>
      <c r="I7" s="577"/>
      <c r="J7" s="577"/>
      <c r="K7" s="577"/>
      <c r="L7" s="577"/>
    </row>
    <row r="8" spans="1:44" ht="18.75" x14ac:dyDescent="0.25">
      <c r="A8" s="577"/>
      <c r="B8" s="577"/>
      <c r="C8" s="577"/>
      <c r="D8" s="577"/>
      <c r="E8" s="577"/>
      <c r="F8" s="577"/>
      <c r="G8" s="577"/>
      <c r="H8" s="577"/>
      <c r="I8" s="577"/>
      <c r="J8" s="577"/>
      <c r="K8" s="577"/>
      <c r="L8" s="577"/>
    </row>
    <row r="9" spans="1:44" x14ac:dyDescent="0.25">
      <c r="A9" s="578" t="s">
        <v>442</v>
      </c>
      <c r="B9" s="578"/>
      <c r="C9" s="578"/>
      <c r="D9" s="578"/>
      <c r="E9" s="578"/>
      <c r="F9" s="578"/>
      <c r="G9" s="578"/>
      <c r="H9" s="578"/>
      <c r="I9" s="578"/>
      <c r="J9" s="578"/>
      <c r="K9" s="578"/>
      <c r="L9" s="578"/>
    </row>
    <row r="10" spans="1:44" x14ac:dyDescent="0.25">
      <c r="A10" s="574" t="s">
        <v>6</v>
      </c>
      <c r="B10" s="574"/>
      <c r="C10" s="574"/>
      <c r="D10" s="574"/>
      <c r="E10" s="574"/>
      <c r="F10" s="574"/>
      <c r="G10" s="574"/>
      <c r="H10" s="574"/>
      <c r="I10" s="574"/>
      <c r="J10" s="574"/>
      <c r="K10" s="574"/>
      <c r="L10" s="574"/>
    </row>
    <row r="11" spans="1:44" ht="18.75" x14ac:dyDescent="0.25">
      <c r="A11" s="577"/>
      <c r="B11" s="577"/>
      <c r="C11" s="577"/>
      <c r="D11" s="577"/>
      <c r="E11" s="577"/>
      <c r="F11" s="577"/>
      <c r="G11" s="577"/>
      <c r="H11" s="577"/>
      <c r="I11" s="577"/>
      <c r="J11" s="577"/>
      <c r="K11" s="577"/>
      <c r="L11" s="577"/>
    </row>
    <row r="12" spans="1:44" x14ac:dyDescent="0.25">
      <c r="A12" s="579" t="str">
        <f xml:space="preserve"> '1.Титульный лист'!A12</f>
        <v>L_ 2022_14_Ц_7</v>
      </c>
      <c r="B12" s="579"/>
      <c r="C12" s="579"/>
      <c r="D12" s="579"/>
      <c r="E12" s="579"/>
      <c r="F12" s="579"/>
      <c r="G12" s="579"/>
      <c r="H12" s="579"/>
      <c r="I12" s="579"/>
      <c r="J12" s="579"/>
      <c r="K12" s="579"/>
      <c r="L12" s="579"/>
    </row>
    <row r="13" spans="1:44" x14ac:dyDescent="0.25">
      <c r="A13" s="574" t="s">
        <v>5</v>
      </c>
      <c r="B13" s="574"/>
      <c r="C13" s="574"/>
      <c r="D13" s="574"/>
      <c r="E13" s="574"/>
      <c r="F13" s="574"/>
      <c r="G13" s="574"/>
      <c r="H13" s="574"/>
      <c r="I13" s="574"/>
      <c r="J13" s="574"/>
      <c r="K13" s="574"/>
      <c r="L13" s="574"/>
    </row>
    <row r="14" spans="1:44" ht="18.75" x14ac:dyDescent="0.25">
      <c r="A14" s="583"/>
      <c r="B14" s="583"/>
      <c r="C14" s="583"/>
      <c r="D14" s="583"/>
      <c r="E14" s="583"/>
      <c r="F14" s="583"/>
      <c r="G14" s="583"/>
      <c r="H14" s="583"/>
      <c r="I14" s="583"/>
      <c r="J14" s="583"/>
      <c r="K14" s="583"/>
      <c r="L14" s="583"/>
    </row>
    <row r="15" spans="1:44" x14ac:dyDescent="0.25">
      <c r="A15" s="578" t="str">
        <f xml:space="preserve"> '1.Титульный лист'!A15</f>
        <v>Установка реклоузера на ВЛ-10 кВ Ф-4,Ф-5 ПС Иглино, Ф-8 ПС Минзитарово, (3 шт.)</v>
      </c>
      <c r="B15" s="578"/>
      <c r="C15" s="578"/>
      <c r="D15" s="578"/>
      <c r="E15" s="578"/>
      <c r="F15" s="578"/>
      <c r="G15" s="578"/>
      <c r="H15" s="578"/>
      <c r="I15" s="578"/>
      <c r="J15" s="578"/>
      <c r="K15" s="578"/>
      <c r="L15" s="578"/>
    </row>
    <row r="16" spans="1:44" x14ac:dyDescent="0.25">
      <c r="A16" s="574" t="s">
        <v>4</v>
      </c>
      <c r="B16" s="574"/>
      <c r="C16" s="574"/>
      <c r="D16" s="574"/>
      <c r="E16" s="574"/>
      <c r="F16" s="574"/>
      <c r="G16" s="574"/>
      <c r="H16" s="574"/>
      <c r="I16" s="574"/>
      <c r="J16" s="574"/>
      <c r="K16" s="574"/>
      <c r="L16" s="574"/>
    </row>
    <row r="17" spans="1:12" ht="15.75" customHeight="1" x14ac:dyDescent="0.25">
      <c r="L17" s="95"/>
    </row>
    <row r="18" spans="1:12" x14ac:dyDescent="0.25">
      <c r="K18" s="94"/>
    </row>
    <row r="19" spans="1:12" ht="15.75" customHeight="1" x14ac:dyDescent="0.25">
      <c r="A19" s="633" t="s">
        <v>388</v>
      </c>
      <c r="B19" s="633"/>
      <c r="C19" s="633"/>
      <c r="D19" s="633"/>
      <c r="E19" s="633"/>
      <c r="F19" s="633"/>
      <c r="G19" s="633"/>
      <c r="H19" s="633"/>
      <c r="I19" s="633"/>
      <c r="J19" s="633"/>
      <c r="K19" s="633"/>
      <c r="L19" s="633"/>
    </row>
    <row r="20" spans="1:12" x14ac:dyDescent="0.25">
      <c r="A20" s="61"/>
      <c r="B20" s="61"/>
      <c r="C20" s="93"/>
      <c r="D20" s="93"/>
      <c r="E20" s="93"/>
      <c r="F20" s="93"/>
      <c r="G20" s="93"/>
      <c r="H20" s="93"/>
      <c r="I20" s="93"/>
      <c r="J20" s="93"/>
      <c r="K20" s="93"/>
      <c r="L20" s="93"/>
    </row>
    <row r="21" spans="1:12" ht="28.5" customHeight="1" x14ac:dyDescent="0.25">
      <c r="A21" s="634" t="s">
        <v>212</v>
      </c>
      <c r="B21" s="634" t="s">
        <v>211</v>
      </c>
      <c r="C21" s="640" t="s">
        <v>323</v>
      </c>
      <c r="D21" s="640"/>
      <c r="E21" s="640"/>
      <c r="F21" s="640"/>
      <c r="G21" s="640"/>
      <c r="H21" s="640"/>
      <c r="I21" s="635" t="s">
        <v>210</v>
      </c>
      <c r="J21" s="637" t="s">
        <v>325</v>
      </c>
      <c r="K21" s="634" t="s">
        <v>209</v>
      </c>
      <c r="L21" s="636" t="s">
        <v>324</v>
      </c>
    </row>
    <row r="22" spans="1:12" ht="58.5" customHeight="1" x14ac:dyDescent="0.25">
      <c r="A22" s="634"/>
      <c r="B22" s="634"/>
      <c r="C22" s="641" t="s">
        <v>2</v>
      </c>
      <c r="D22" s="641"/>
      <c r="E22" s="140"/>
      <c r="F22" s="141"/>
      <c r="G22" s="642" t="s">
        <v>424</v>
      </c>
      <c r="H22" s="643"/>
      <c r="I22" s="635"/>
      <c r="J22" s="638"/>
      <c r="K22" s="634"/>
      <c r="L22" s="636"/>
    </row>
    <row r="23" spans="1:12" ht="47.25" x14ac:dyDescent="0.25">
      <c r="A23" s="634"/>
      <c r="B23" s="634"/>
      <c r="C23" s="92" t="s">
        <v>208</v>
      </c>
      <c r="D23" s="92" t="s">
        <v>207</v>
      </c>
      <c r="E23" s="92" t="s">
        <v>208</v>
      </c>
      <c r="F23" s="92" t="s">
        <v>207</v>
      </c>
      <c r="G23" s="92" t="s">
        <v>208</v>
      </c>
      <c r="H23" s="92" t="s">
        <v>207</v>
      </c>
      <c r="I23" s="635"/>
      <c r="J23" s="639"/>
      <c r="K23" s="634"/>
      <c r="L23" s="636"/>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8">
        <v>1</v>
      </c>
      <c r="B25" s="89" t="s">
        <v>206</v>
      </c>
      <c r="C25" s="86">
        <v>2022</v>
      </c>
      <c r="D25" s="86">
        <v>2022</v>
      </c>
      <c r="E25" s="86">
        <v>2022</v>
      </c>
      <c r="F25" s="86">
        <v>2022</v>
      </c>
      <c r="G25" s="86">
        <v>2022</v>
      </c>
      <c r="H25" s="86">
        <v>2022</v>
      </c>
      <c r="I25" s="176">
        <v>100</v>
      </c>
      <c r="J25" s="176">
        <v>100</v>
      </c>
      <c r="K25" s="85"/>
      <c r="L25" s="99"/>
    </row>
    <row r="26" spans="1:12" ht="21.75" customHeight="1" x14ac:dyDescent="0.25">
      <c r="A26" s="88" t="s">
        <v>205</v>
      </c>
      <c r="B26" s="91" t="s">
        <v>330</v>
      </c>
      <c r="C26" s="86">
        <v>2022</v>
      </c>
      <c r="D26" s="86">
        <v>2022</v>
      </c>
      <c r="E26" s="86">
        <v>2022</v>
      </c>
      <c r="F26" s="86">
        <v>2022</v>
      </c>
      <c r="G26" s="86">
        <v>2022</v>
      </c>
      <c r="H26" s="86">
        <v>2022</v>
      </c>
      <c r="I26" s="176" t="s">
        <v>421</v>
      </c>
      <c r="J26" s="176" t="s">
        <v>421</v>
      </c>
      <c r="K26" s="85"/>
      <c r="L26" s="85"/>
    </row>
    <row r="27" spans="1:12" s="64" customFormat="1" ht="39" customHeight="1" x14ac:dyDescent="0.25">
      <c r="A27" s="88" t="s">
        <v>204</v>
      </c>
      <c r="B27" s="91" t="s">
        <v>332</v>
      </c>
      <c r="C27" s="86">
        <v>2022</v>
      </c>
      <c r="D27" s="86">
        <v>2022</v>
      </c>
      <c r="E27" s="86">
        <v>2022</v>
      </c>
      <c r="F27" s="86">
        <v>2022</v>
      </c>
      <c r="G27" s="86">
        <v>2022</v>
      </c>
      <c r="H27" s="86">
        <v>2022</v>
      </c>
      <c r="I27" s="176" t="s">
        <v>421</v>
      </c>
      <c r="J27" s="176" t="s">
        <v>421</v>
      </c>
      <c r="K27" s="85"/>
      <c r="L27" s="85"/>
    </row>
    <row r="28" spans="1:12" s="64" customFormat="1" ht="70.5" customHeight="1" x14ac:dyDescent="0.25">
      <c r="A28" s="88" t="s">
        <v>331</v>
      </c>
      <c r="B28" s="91" t="s">
        <v>336</v>
      </c>
      <c r="C28" s="86">
        <v>2022</v>
      </c>
      <c r="D28" s="86">
        <v>2022</v>
      </c>
      <c r="E28" s="86">
        <v>2022</v>
      </c>
      <c r="F28" s="86">
        <v>2022</v>
      </c>
      <c r="G28" s="86">
        <v>2022</v>
      </c>
      <c r="H28" s="86">
        <v>2022</v>
      </c>
      <c r="I28" s="176" t="s">
        <v>421</v>
      </c>
      <c r="J28" s="176" t="s">
        <v>421</v>
      </c>
      <c r="K28" s="85"/>
      <c r="L28" s="85"/>
    </row>
    <row r="29" spans="1:12" s="64" customFormat="1" ht="54" customHeight="1" x14ac:dyDescent="0.25">
      <c r="A29" s="88" t="s">
        <v>203</v>
      </c>
      <c r="B29" s="91" t="s">
        <v>335</v>
      </c>
      <c r="C29" s="86">
        <v>2022</v>
      </c>
      <c r="D29" s="86">
        <v>2022</v>
      </c>
      <c r="E29" s="86">
        <v>2022</v>
      </c>
      <c r="F29" s="86">
        <v>2022</v>
      </c>
      <c r="G29" s="86">
        <v>2022</v>
      </c>
      <c r="H29" s="86">
        <v>2022</v>
      </c>
      <c r="I29" s="176" t="s">
        <v>421</v>
      </c>
      <c r="J29" s="176" t="s">
        <v>421</v>
      </c>
      <c r="K29" s="85"/>
      <c r="L29" s="85"/>
    </row>
    <row r="30" spans="1:12" s="64" customFormat="1" ht="42" customHeight="1" x14ac:dyDescent="0.25">
      <c r="A30" s="88" t="s">
        <v>202</v>
      </c>
      <c r="B30" s="91" t="s">
        <v>337</v>
      </c>
      <c r="C30" s="86">
        <v>2022</v>
      </c>
      <c r="D30" s="86">
        <v>2022</v>
      </c>
      <c r="E30" s="86">
        <v>2022</v>
      </c>
      <c r="F30" s="86">
        <v>2022</v>
      </c>
      <c r="G30" s="86">
        <v>2022</v>
      </c>
      <c r="H30" s="86">
        <v>2022</v>
      </c>
      <c r="I30" s="176" t="s">
        <v>421</v>
      </c>
      <c r="J30" s="176" t="s">
        <v>421</v>
      </c>
      <c r="K30" s="85"/>
      <c r="L30" s="85"/>
    </row>
    <row r="31" spans="1:12" s="64" customFormat="1" ht="37.5" customHeight="1" x14ac:dyDescent="0.25">
      <c r="A31" s="88" t="s">
        <v>201</v>
      </c>
      <c r="B31" s="87" t="s">
        <v>333</v>
      </c>
      <c r="C31" s="86">
        <v>2022</v>
      </c>
      <c r="D31" s="86">
        <v>2022</v>
      </c>
      <c r="E31" s="86">
        <v>2022</v>
      </c>
      <c r="F31" s="86">
        <v>2022</v>
      </c>
      <c r="G31" s="86">
        <v>2022</v>
      </c>
      <c r="H31" s="86">
        <v>2022</v>
      </c>
      <c r="I31" s="176">
        <v>100</v>
      </c>
      <c r="J31" s="176">
        <v>100</v>
      </c>
      <c r="K31" s="85"/>
      <c r="L31" s="85"/>
    </row>
    <row r="32" spans="1:12" s="64" customFormat="1" ht="31.5" x14ac:dyDescent="0.25">
      <c r="A32" s="88" t="s">
        <v>199</v>
      </c>
      <c r="B32" s="87" t="s">
        <v>338</v>
      </c>
      <c r="C32" s="86">
        <v>2022</v>
      </c>
      <c r="D32" s="86">
        <v>2022</v>
      </c>
      <c r="E32" s="86">
        <v>2022</v>
      </c>
      <c r="F32" s="86">
        <v>2022</v>
      </c>
      <c r="G32" s="86">
        <v>2022</v>
      </c>
      <c r="H32" s="86">
        <v>2022</v>
      </c>
      <c r="I32" s="176">
        <v>100</v>
      </c>
      <c r="J32" s="176">
        <v>100</v>
      </c>
      <c r="K32" s="85"/>
      <c r="L32" s="85"/>
    </row>
    <row r="33" spans="1:12" s="64" customFormat="1" ht="37.5" customHeight="1" x14ac:dyDescent="0.25">
      <c r="A33" s="88" t="s">
        <v>349</v>
      </c>
      <c r="B33" s="87" t="s">
        <v>266</v>
      </c>
      <c r="C33" s="86">
        <v>2022</v>
      </c>
      <c r="D33" s="86">
        <v>2022</v>
      </c>
      <c r="E33" s="86">
        <v>2022</v>
      </c>
      <c r="F33" s="86">
        <v>2022</v>
      </c>
      <c r="G33" s="86">
        <v>2022</v>
      </c>
      <c r="H33" s="86">
        <v>2022</v>
      </c>
      <c r="I33" s="176" t="s">
        <v>421</v>
      </c>
      <c r="J33" s="176" t="s">
        <v>421</v>
      </c>
      <c r="K33" s="85"/>
      <c r="L33" s="85"/>
    </row>
    <row r="34" spans="1:12" s="64" customFormat="1" ht="47.25" customHeight="1" x14ac:dyDescent="0.25">
      <c r="A34" s="88" t="s">
        <v>350</v>
      </c>
      <c r="B34" s="87" t="s">
        <v>342</v>
      </c>
      <c r="C34" s="86">
        <v>2022</v>
      </c>
      <c r="D34" s="86">
        <v>2022</v>
      </c>
      <c r="E34" s="86">
        <v>2022</v>
      </c>
      <c r="F34" s="86">
        <v>2022</v>
      </c>
      <c r="G34" s="86">
        <v>2022</v>
      </c>
      <c r="H34" s="86">
        <v>2022</v>
      </c>
      <c r="I34" s="176" t="s">
        <v>421</v>
      </c>
      <c r="J34" s="176" t="s">
        <v>421</v>
      </c>
      <c r="K34" s="90"/>
      <c r="L34" s="85"/>
    </row>
    <row r="35" spans="1:12" s="64" customFormat="1" ht="49.5" customHeight="1" x14ac:dyDescent="0.25">
      <c r="A35" s="88" t="s">
        <v>351</v>
      </c>
      <c r="B35" s="87" t="s">
        <v>200</v>
      </c>
      <c r="C35" s="86">
        <v>2022</v>
      </c>
      <c r="D35" s="86">
        <v>2022</v>
      </c>
      <c r="E35" s="86">
        <v>2022</v>
      </c>
      <c r="F35" s="86">
        <v>2022</v>
      </c>
      <c r="G35" s="86">
        <v>2022</v>
      </c>
      <c r="H35" s="86">
        <v>2022</v>
      </c>
      <c r="I35" s="176">
        <v>100</v>
      </c>
      <c r="J35" s="176">
        <v>100</v>
      </c>
      <c r="K35" s="90"/>
      <c r="L35" s="85"/>
    </row>
    <row r="36" spans="1:12" ht="37.5" customHeight="1" x14ac:dyDescent="0.25">
      <c r="A36" s="88" t="s">
        <v>352</v>
      </c>
      <c r="B36" s="87" t="s">
        <v>334</v>
      </c>
      <c r="C36" s="86">
        <v>2022</v>
      </c>
      <c r="D36" s="86">
        <v>2022</v>
      </c>
      <c r="E36" s="86">
        <v>2022</v>
      </c>
      <c r="F36" s="86">
        <v>2022</v>
      </c>
      <c r="G36" s="86">
        <v>2022</v>
      </c>
      <c r="H36" s="86">
        <v>2022</v>
      </c>
      <c r="I36" s="176" t="s">
        <v>421</v>
      </c>
      <c r="J36" s="176" t="s">
        <v>421</v>
      </c>
      <c r="K36" s="85"/>
      <c r="L36" s="85"/>
    </row>
    <row r="37" spans="1:12" x14ac:dyDescent="0.25">
      <c r="A37" s="88" t="s">
        <v>353</v>
      </c>
      <c r="B37" s="87" t="s">
        <v>198</v>
      </c>
      <c r="C37" s="86">
        <v>2022</v>
      </c>
      <c r="D37" s="86">
        <v>2022</v>
      </c>
      <c r="E37" s="86">
        <v>2022</v>
      </c>
      <c r="F37" s="86">
        <v>2022</v>
      </c>
      <c r="G37" s="86">
        <v>2022</v>
      </c>
      <c r="H37" s="86">
        <v>2022</v>
      </c>
      <c r="I37" s="176">
        <v>100</v>
      </c>
      <c r="J37" s="176">
        <v>100</v>
      </c>
      <c r="K37" s="85"/>
      <c r="L37" s="85"/>
    </row>
    <row r="38" spans="1:12" x14ac:dyDescent="0.25">
      <c r="A38" s="88">
        <v>2</v>
      </c>
      <c r="B38" s="89" t="s">
        <v>197</v>
      </c>
      <c r="C38" s="86">
        <v>2022</v>
      </c>
      <c r="D38" s="86">
        <v>2022</v>
      </c>
      <c r="E38" s="86">
        <v>2022</v>
      </c>
      <c r="F38" s="86">
        <v>2022</v>
      </c>
      <c r="G38" s="86">
        <v>2022</v>
      </c>
      <c r="H38" s="86">
        <v>2022</v>
      </c>
      <c r="I38" s="176">
        <v>100</v>
      </c>
      <c r="J38" s="176">
        <v>100</v>
      </c>
      <c r="K38" s="85"/>
      <c r="L38" s="85"/>
    </row>
    <row r="39" spans="1:12" ht="63" x14ac:dyDescent="0.25">
      <c r="A39" s="188" t="s">
        <v>167</v>
      </c>
      <c r="B39" s="87" t="s">
        <v>339</v>
      </c>
      <c r="C39" s="86">
        <v>2022</v>
      </c>
      <c r="D39" s="86">
        <v>2022</v>
      </c>
      <c r="E39" s="86">
        <v>2022</v>
      </c>
      <c r="F39" s="86">
        <v>2022</v>
      </c>
      <c r="G39" s="86">
        <v>2022</v>
      </c>
      <c r="H39" s="86">
        <v>2022</v>
      </c>
      <c r="I39" s="176">
        <v>100</v>
      </c>
      <c r="J39" s="176">
        <v>100</v>
      </c>
      <c r="K39" s="85"/>
      <c r="L39" s="85"/>
    </row>
    <row r="40" spans="1:12" ht="33.75" customHeight="1" x14ac:dyDescent="0.25">
      <c r="A40" s="187" t="s">
        <v>426</v>
      </c>
      <c r="B40" s="87" t="s">
        <v>341</v>
      </c>
      <c r="C40" s="86">
        <v>2022</v>
      </c>
      <c r="D40" s="86">
        <v>2022</v>
      </c>
      <c r="E40" s="86">
        <v>2022</v>
      </c>
      <c r="F40" s="86">
        <v>2022</v>
      </c>
      <c r="G40" s="86">
        <v>2022</v>
      </c>
      <c r="H40" s="86">
        <v>2022</v>
      </c>
      <c r="I40" s="176">
        <v>100</v>
      </c>
      <c r="J40" s="176">
        <v>100</v>
      </c>
      <c r="K40" s="85"/>
      <c r="L40" s="85"/>
    </row>
    <row r="41" spans="1:12" ht="63" customHeight="1" x14ac:dyDescent="0.25">
      <c r="A41" s="88">
        <v>3</v>
      </c>
      <c r="B41" s="89" t="s">
        <v>418</v>
      </c>
      <c r="C41" s="86">
        <v>2022</v>
      </c>
      <c r="D41" s="86">
        <v>2022</v>
      </c>
      <c r="E41" s="86">
        <v>2022</v>
      </c>
      <c r="F41" s="86">
        <v>2022</v>
      </c>
      <c r="G41" s="86">
        <v>2022</v>
      </c>
      <c r="H41" s="86">
        <v>2022</v>
      </c>
      <c r="I41" s="176">
        <v>100</v>
      </c>
      <c r="J41" s="176">
        <v>100</v>
      </c>
      <c r="K41" s="85"/>
      <c r="L41" s="85"/>
    </row>
    <row r="42" spans="1:12" ht="58.5" customHeight="1" x14ac:dyDescent="0.25">
      <c r="A42" s="88" t="s">
        <v>427</v>
      </c>
      <c r="B42" s="87" t="s">
        <v>340</v>
      </c>
      <c r="C42" s="86">
        <v>2022</v>
      </c>
      <c r="D42" s="86">
        <v>2022</v>
      </c>
      <c r="E42" s="86">
        <v>2022</v>
      </c>
      <c r="F42" s="86">
        <v>2022</v>
      </c>
      <c r="G42" s="86">
        <v>2022</v>
      </c>
      <c r="H42" s="86">
        <v>2022</v>
      </c>
      <c r="I42" s="176">
        <v>100</v>
      </c>
      <c r="J42" s="176">
        <v>100</v>
      </c>
      <c r="K42" s="85"/>
      <c r="L42" s="85"/>
    </row>
    <row r="43" spans="1:12" ht="34.5" customHeight="1" x14ac:dyDescent="0.25">
      <c r="A43" s="188" t="s">
        <v>156</v>
      </c>
      <c r="B43" s="87" t="s">
        <v>196</v>
      </c>
      <c r="C43" s="86">
        <v>2022</v>
      </c>
      <c r="D43" s="86">
        <v>2022</v>
      </c>
      <c r="E43" s="86">
        <v>2022</v>
      </c>
      <c r="F43" s="86">
        <v>2022</v>
      </c>
      <c r="G43" s="86">
        <v>2022</v>
      </c>
      <c r="H43" s="86">
        <v>2022</v>
      </c>
      <c r="I43" s="176">
        <v>100</v>
      </c>
      <c r="J43" s="176">
        <v>100</v>
      </c>
      <c r="K43" s="85"/>
      <c r="L43" s="85"/>
    </row>
    <row r="44" spans="1:12" ht="24.75" customHeight="1" x14ac:dyDescent="0.25">
      <c r="A44" s="188" t="s">
        <v>155</v>
      </c>
      <c r="B44" s="87" t="s">
        <v>195</v>
      </c>
      <c r="C44" s="86">
        <v>2022</v>
      </c>
      <c r="D44" s="86">
        <v>2022</v>
      </c>
      <c r="E44" s="86">
        <v>2022</v>
      </c>
      <c r="F44" s="86">
        <v>2022</v>
      </c>
      <c r="G44" s="86">
        <v>2022</v>
      </c>
      <c r="H44" s="86">
        <v>2022</v>
      </c>
      <c r="I44" s="176">
        <v>100</v>
      </c>
      <c r="J44" s="176">
        <v>100</v>
      </c>
      <c r="K44" s="85"/>
      <c r="L44" s="85"/>
    </row>
    <row r="45" spans="1:12" ht="90.75" customHeight="1" x14ac:dyDescent="0.25">
      <c r="A45" s="188" t="s">
        <v>154</v>
      </c>
      <c r="B45" s="87" t="s">
        <v>345</v>
      </c>
      <c r="C45" s="86">
        <v>2022</v>
      </c>
      <c r="D45" s="86">
        <v>2022</v>
      </c>
      <c r="E45" s="86">
        <v>2022</v>
      </c>
      <c r="F45" s="86">
        <v>2022</v>
      </c>
      <c r="G45" s="86">
        <v>2022</v>
      </c>
      <c r="H45" s="86">
        <v>2022</v>
      </c>
      <c r="I45" s="176" t="s">
        <v>421</v>
      </c>
      <c r="J45" s="191" t="s">
        <v>421</v>
      </c>
      <c r="K45" s="85"/>
      <c r="L45" s="85"/>
    </row>
    <row r="46" spans="1:12" ht="167.25" customHeight="1" x14ac:dyDescent="0.25">
      <c r="A46" s="188" t="s">
        <v>153</v>
      </c>
      <c r="B46" s="87" t="s">
        <v>343</v>
      </c>
      <c r="C46" s="86">
        <v>2022</v>
      </c>
      <c r="D46" s="86">
        <v>2022</v>
      </c>
      <c r="E46" s="86">
        <v>2022</v>
      </c>
      <c r="F46" s="86">
        <v>2022</v>
      </c>
      <c r="G46" s="86">
        <v>2022</v>
      </c>
      <c r="H46" s="86">
        <v>2022</v>
      </c>
      <c r="I46" s="176" t="s">
        <v>421</v>
      </c>
      <c r="J46" s="191" t="s">
        <v>421</v>
      </c>
      <c r="K46" s="85"/>
      <c r="L46" s="85"/>
    </row>
    <row r="47" spans="1:12" ht="30.75" customHeight="1" x14ac:dyDescent="0.25">
      <c r="A47" s="188" t="s">
        <v>152</v>
      </c>
      <c r="B47" s="87" t="s">
        <v>194</v>
      </c>
      <c r="C47" s="86">
        <v>2022</v>
      </c>
      <c r="D47" s="86">
        <v>2022</v>
      </c>
      <c r="E47" s="86">
        <v>2022</v>
      </c>
      <c r="F47" s="86">
        <v>2022</v>
      </c>
      <c r="G47" s="86">
        <v>2022</v>
      </c>
      <c r="H47" s="86">
        <v>2022</v>
      </c>
      <c r="I47" s="176">
        <v>100</v>
      </c>
      <c r="J47" s="191">
        <v>100</v>
      </c>
      <c r="K47" s="85"/>
      <c r="L47" s="85"/>
    </row>
    <row r="48" spans="1:12" ht="37.5" customHeight="1" x14ac:dyDescent="0.25">
      <c r="A48" s="88">
        <v>4</v>
      </c>
      <c r="B48" s="89" t="s">
        <v>193</v>
      </c>
      <c r="C48" s="86">
        <v>2022</v>
      </c>
      <c r="D48" s="86">
        <v>2022</v>
      </c>
      <c r="E48" s="86">
        <v>2022</v>
      </c>
      <c r="F48" s="86">
        <v>2022</v>
      </c>
      <c r="G48" s="86">
        <v>2022</v>
      </c>
      <c r="H48" s="86">
        <v>2022</v>
      </c>
      <c r="I48" s="176">
        <v>100</v>
      </c>
      <c r="J48" s="191">
        <v>100</v>
      </c>
      <c r="K48" s="85"/>
      <c r="L48" s="85"/>
    </row>
    <row r="49" spans="1:12" ht="35.25" customHeight="1" x14ac:dyDescent="0.25">
      <c r="A49" s="187" t="s">
        <v>192</v>
      </c>
      <c r="B49" s="87" t="s">
        <v>191</v>
      </c>
      <c r="C49" s="86">
        <v>2022</v>
      </c>
      <c r="D49" s="86">
        <v>2022</v>
      </c>
      <c r="E49" s="86">
        <v>2022</v>
      </c>
      <c r="F49" s="86">
        <v>2022</v>
      </c>
      <c r="G49" s="86">
        <v>2022</v>
      </c>
      <c r="H49" s="86">
        <v>2022</v>
      </c>
      <c r="I49" s="176">
        <v>100</v>
      </c>
      <c r="J49" s="191">
        <v>100</v>
      </c>
      <c r="K49" s="85"/>
      <c r="L49" s="85"/>
    </row>
    <row r="50" spans="1:12" ht="86.25" customHeight="1" x14ac:dyDescent="0.25">
      <c r="A50" s="88" t="s">
        <v>190</v>
      </c>
      <c r="B50" s="87" t="s">
        <v>344</v>
      </c>
      <c r="C50" s="86">
        <v>2022</v>
      </c>
      <c r="D50" s="86">
        <v>2022</v>
      </c>
      <c r="E50" s="86">
        <v>2022</v>
      </c>
      <c r="F50" s="86">
        <v>2022</v>
      </c>
      <c r="G50" s="86">
        <v>2022</v>
      </c>
      <c r="H50" s="86">
        <v>2022</v>
      </c>
      <c r="I50" s="176">
        <v>100</v>
      </c>
      <c r="J50" s="191">
        <v>100</v>
      </c>
      <c r="K50" s="85"/>
      <c r="L50" s="85"/>
    </row>
    <row r="51" spans="1:12" ht="77.25" customHeight="1" x14ac:dyDescent="0.25">
      <c r="A51" s="88" t="s">
        <v>188</v>
      </c>
      <c r="B51" s="87" t="s">
        <v>346</v>
      </c>
      <c r="C51" s="86">
        <v>2022</v>
      </c>
      <c r="D51" s="86">
        <v>2022</v>
      </c>
      <c r="E51" s="86">
        <v>2022</v>
      </c>
      <c r="F51" s="86">
        <v>2022</v>
      </c>
      <c r="G51" s="86">
        <v>2022</v>
      </c>
      <c r="H51" s="86">
        <v>2022</v>
      </c>
      <c r="I51" s="176" t="s">
        <v>421</v>
      </c>
      <c r="J51" s="191" t="s">
        <v>421</v>
      </c>
      <c r="K51" s="85"/>
      <c r="L51" s="85"/>
    </row>
    <row r="52" spans="1:12" ht="71.25" customHeight="1" x14ac:dyDescent="0.25">
      <c r="A52" s="88" t="s">
        <v>186</v>
      </c>
      <c r="B52" s="87" t="s">
        <v>189</v>
      </c>
      <c r="C52" s="86">
        <v>2022</v>
      </c>
      <c r="D52" s="86">
        <v>2022</v>
      </c>
      <c r="E52" s="86">
        <v>2022</v>
      </c>
      <c r="F52" s="86">
        <v>2022</v>
      </c>
      <c r="G52" s="86">
        <v>2022</v>
      </c>
      <c r="H52" s="86">
        <v>2022</v>
      </c>
      <c r="I52" s="176" t="s">
        <v>421</v>
      </c>
      <c r="J52" s="191" t="s">
        <v>421</v>
      </c>
      <c r="K52" s="85"/>
      <c r="L52" s="85"/>
    </row>
    <row r="53" spans="1:12" ht="48" customHeight="1" x14ac:dyDescent="0.25">
      <c r="A53" s="88" t="s">
        <v>348</v>
      </c>
      <c r="B53" s="148" t="s">
        <v>347</v>
      </c>
      <c r="C53" s="86">
        <v>2022</v>
      </c>
      <c r="D53" s="86">
        <v>2022</v>
      </c>
      <c r="E53" s="86">
        <v>2022</v>
      </c>
      <c r="F53" s="86">
        <v>2022</v>
      </c>
      <c r="G53" s="86">
        <v>2022</v>
      </c>
      <c r="H53" s="86">
        <v>2022</v>
      </c>
      <c r="I53" s="176">
        <v>100</v>
      </c>
      <c r="J53" s="191">
        <v>100</v>
      </c>
      <c r="K53" s="85"/>
      <c r="L53" s="85"/>
    </row>
    <row r="54" spans="1:12" ht="46.5" customHeight="1" x14ac:dyDescent="0.25">
      <c r="A54" s="88" t="s">
        <v>428</v>
      </c>
      <c r="B54" s="87" t="s">
        <v>187</v>
      </c>
      <c r="C54" s="86">
        <v>2022</v>
      </c>
      <c r="D54" s="86">
        <v>2022</v>
      </c>
      <c r="E54" s="86">
        <v>2022</v>
      </c>
      <c r="F54" s="86">
        <v>2022</v>
      </c>
      <c r="G54" s="86">
        <v>2022</v>
      </c>
      <c r="H54" s="86">
        <v>2022</v>
      </c>
      <c r="I54" s="176" t="s">
        <v>421</v>
      </c>
      <c r="J54" s="191" t="s">
        <v>421</v>
      </c>
      <c r="K54" s="85"/>
      <c r="L54" s="8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9.0 ЛСР РС-4 Ф-5 ПС Иглино</vt:lpstr>
      <vt:lpstr>9.1 ЛСР РС-14 Ф-4 ПС Иглино</vt:lpstr>
      <vt:lpstr>9.2 ЛСР СМВ-1 Ф-8 ПС Минзитаров</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2023-02-14T05:09:04Z</dcterms:modified>
</cp:coreProperties>
</file>